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es-my.sharepoint.com/personal/tina_vesenjak_eles_si/Documents/Dokumenti/Namizje/"/>
    </mc:Choice>
  </mc:AlternateContent>
  <xr:revisionPtr revIDLastSave="130" documentId="8_{6E35EF40-5F39-4364-A206-FFD8CE61E39F}" xr6:coauthVersionLast="47" xr6:coauthVersionMax="47" xr10:uidLastSave="{33E17194-BFA4-4C85-ABFB-5C88810F638B}"/>
  <bookViews>
    <workbookView xWindow="-28770" yWindow="-16350" windowWidth="29040" windowHeight="15720" firstSheet="32" activeTab="38" xr2:uid="{00000000-000D-0000-FFFF-FFFF00000000}"/>
  </bookViews>
  <sheets>
    <sheet name="1. 1. - 30. 9. 2022" sheetId="1" r:id="rId1"/>
    <sheet name="1. 1. - 31. 10. 2022 (objava)" sheetId="2" r:id="rId2"/>
    <sheet name="1. 1. - 30. 11. 2022 " sheetId="3" r:id="rId3"/>
    <sheet name="1. 1. - 31. 12. 2022" sheetId="4" r:id="rId4"/>
    <sheet name="1. 1. - 28. 2. 2023" sheetId="5" r:id="rId5"/>
    <sheet name="1. 1. - 31. 12. 2022 (popr)" sheetId="7" r:id="rId6"/>
    <sheet name="1. 1. - 28. 2. 2023 (popr)" sheetId="6" r:id="rId7"/>
    <sheet name="1. 1. - 30. 4. 2023" sheetId="8" r:id="rId8"/>
    <sheet name="1. 1. - 31. 5. 2023" sheetId="9" r:id="rId9"/>
    <sheet name="1. 1. - 30. 6. 2023" sheetId="10" r:id="rId10"/>
    <sheet name="1. 1. - 31. 7. 2023" sheetId="11" r:id="rId11"/>
    <sheet name="1. 1. - 31. 8. 2023" sheetId="12" r:id="rId12"/>
    <sheet name="1. 1. - 30. 9. 2023" sheetId="13" r:id="rId13"/>
    <sheet name="1. 1. - 31. 10. 2023" sheetId="14" r:id="rId14"/>
    <sheet name="1. 1. - 30. 11. 2023" sheetId="15" r:id="rId15"/>
    <sheet name="1. 1. - 31. 12. 2023" sheetId="16" r:id="rId16"/>
    <sheet name="1. 1. - 31. 1. 2024" sheetId="17" r:id="rId17"/>
    <sheet name="1. 1. - 29. 2. 2024" sheetId="18" r:id="rId18"/>
    <sheet name="1. 1. - 31. 3. 2024" sheetId="19" r:id="rId19"/>
    <sheet name="1. 1. - 30. 4. 2024" sheetId="20" r:id="rId20"/>
    <sheet name="1. 1. - 30. 4. 2024_novo" sheetId="22" r:id="rId21"/>
    <sheet name="1. 1. - 31. 5. 2024" sheetId="21" r:id="rId22"/>
    <sheet name="1. 1. - 31. 7. 2024" sheetId="23" r:id="rId23"/>
    <sheet name="1. 1. - 31. 8. 2024" sheetId="24" r:id="rId24"/>
    <sheet name="1. 1. - 30. 9. 2024" sheetId="25" r:id="rId25"/>
    <sheet name="1. 1. - 31. 10. 2024" sheetId="26" r:id="rId26"/>
    <sheet name="1. 1. - 30. 11. 2024" sheetId="27" r:id="rId27"/>
    <sheet name="1. 1. - 31. 12. 2024" sheetId="28" r:id="rId28"/>
    <sheet name="1. 1. - 31. 1. 2025" sheetId="29" r:id="rId29"/>
    <sheet name="1. 1. - 28. 2. 2025" sheetId="30" r:id="rId30"/>
    <sheet name="1. 1. - 31. 3. 2025" sheetId="31" r:id="rId31"/>
    <sheet name="1. 1. - 31. 5. 2025" sheetId="32" r:id="rId32"/>
    <sheet name="1. 1. - 30. 6. 2025" sheetId="33" r:id="rId33"/>
    <sheet name="1. 1. - 31. 7. 2025" sheetId="34" r:id="rId34"/>
    <sheet name="1. 1. - 31. 8. 2025" sheetId="35" r:id="rId35"/>
    <sheet name="1. 1. - 30. 9. 2025" sheetId="36" r:id="rId36"/>
    <sheet name="1. 1. - 31. 10. 2025" sheetId="38" r:id="rId37"/>
    <sheet name="1. 1. - 30. 11. 2025" sheetId="39" r:id="rId38"/>
    <sheet name="1. 1. - 31. 12. 2025" sheetId="40" r:id="rId3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40" l="1"/>
  <c r="E23" i="40"/>
  <c r="D23" i="40"/>
  <c r="H11" i="40"/>
  <c r="G11" i="40"/>
  <c r="F11" i="40"/>
  <c r="E11" i="40"/>
  <c r="D11" i="40"/>
  <c r="J10" i="40"/>
  <c r="I10" i="40"/>
  <c r="J9" i="40"/>
  <c r="I9" i="40"/>
  <c r="J8" i="40"/>
  <c r="I8" i="40"/>
  <c r="J7" i="40"/>
  <c r="I7" i="40"/>
  <c r="J6" i="40"/>
  <c r="I6" i="40"/>
  <c r="J7" i="39"/>
  <c r="J8" i="39"/>
  <c r="J9" i="39"/>
  <c r="J10" i="39"/>
  <c r="J6" i="39"/>
  <c r="J7" i="38"/>
  <c r="J8" i="38"/>
  <c r="J9" i="38"/>
  <c r="J10" i="38"/>
  <c r="I7" i="39"/>
  <c r="I8" i="39"/>
  <c r="I9" i="39"/>
  <c r="I10" i="39"/>
  <c r="I6" i="39"/>
  <c r="J6" i="38"/>
  <c r="I7" i="38"/>
  <c r="I8" i="38"/>
  <c r="I9" i="38"/>
  <c r="I10" i="38"/>
  <c r="I6" i="38"/>
  <c r="F23" i="39"/>
  <c r="E23" i="39"/>
  <c r="D23" i="39"/>
  <c r="H11" i="39"/>
  <c r="G11" i="39"/>
  <c r="F11" i="39"/>
  <c r="E11" i="39"/>
  <c r="D11" i="39"/>
  <c r="F23" i="38"/>
  <c r="E23" i="38"/>
  <c r="D23" i="38"/>
  <c r="H11" i="38"/>
  <c r="G11" i="38"/>
  <c r="F11" i="38"/>
  <c r="E11" i="38"/>
  <c r="D11" i="38"/>
  <c r="F23" i="36"/>
  <c r="E23" i="36"/>
  <c r="D23" i="36"/>
  <c r="H11" i="36"/>
  <c r="G11" i="36"/>
  <c r="F11" i="36"/>
  <c r="E11" i="36"/>
  <c r="D11" i="36"/>
  <c r="J10" i="36"/>
  <c r="I10" i="36"/>
  <c r="J9" i="36"/>
  <c r="I9" i="36"/>
  <c r="J8" i="36"/>
  <c r="I8" i="36"/>
  <c r="J7" i="36"/>
  <c r="I7" i="36"/>
  <c r="J6" i="36"/>
  <c r="I6" i="36"/>
  <c r="F23" i="35"/>
  <c r="E23" i="35"/>
  <c r="D23" i="35"/>
  <c r="H11" i="35"/>
  <c r="G11" i="35"/>
  <c r="F11" i="35"/>
  <c r="E11" i="35"/>
  <c r="D11" i="35"/>
  <c r="J10" i="35"/>
  <c r="I10" i="35"/>
  <c r="J9" i="35"/>
  <c r="I9" i="35"/>
  <c r="J8" i="35"/>
  <c r="I8" i="35"/>
  <c r="J7" i="35"/>
  <c r="I7" i="35"/>
  <c r="J6" i="35"/>
  <c r="I6" i="35"/>
  <c r="F23" i="34"/>
  <c r="E23" i="34"/>
  <c r="D23" i="34"/>
  <c r="H11" i="34"/>
  <c r="G11" i="34"/>
  <c r="F11" i="34"/>
  <c r="E11" i="34"/>
  <c r="D11" i="34"/>
  <c r="J10" i="34"/>
  <c r="I10" i="34"/>
  <c r="J9" i="34"/>
  <c r="I9" i="34"/>
  <c r="J8" i="34"/>
  <c r="I8" i="34"/>
  <c r="J7" i="34"/>
  <c r="I7" i="34"/>
  <c r="J6" i="34"/>
  <c r="I6" i="34"/>
  <c r="F23" i="33"/>
  <c r="E23" i="33"/>
  <c r="D23" i="33"/>
  <c r="H11" i="33"/>
  <c r="G11" i="33"/>
  <c r="F11" i="33"/>
  <c r="E11" i="33"/>
  <c r="D11" i="33"/>
  <c r="J10" i="33"/>
  <c r="I10" i="33"/>
  <c r="J9" i="33"/>
  <c r="I9" i="33"/>
  <c r="J8" i="33"/>
  <c r="I8" i="33"/>
  <c r="J7" i="33"/>
  <c r="I7" i="33"/>
  <c r="J6" i="33"/>
  <c r="I6" i="33"/>
  <c r="J11" i="40" l="1"/>
  <c r="I11" i="40"/>
  <c r="I11" i="39"/>
  <c r="J11" i="39"/>
  <c r="J11" i="38"/>
  <c r="I11" i="38"/>
  <c r="J11" i="36"/>
  <c r="I11" i="36"/>
  <c r="J11" i="35"/>
  <c r="I11" i="35"/>
  <c r="J11" i="34"/>
  <c r="I11" i="34"/>
  <c r="J11" i="33"/>
  <c r="I11" i="33"/>
  <c r="F23" i="32" l="1"/>
  <c r="E23" i="32"/>
  <c r="D23" i="32"/>
  <c r="H11" i="32"/>
  <c r="G11" i="32"/>
  <c r="F11" i="32"/>
  <c r="E11" i="32"/>
  <c r="D11" i="32"/>
  <c r="J10" i="32"/>
  <c r="I10" i="32"/>
  <c r="J9" i="32"/>
  <c r="I9" i="32"/>
  <c r="J8" i="32"/>
  <c r="I8" i="32"/>
  <c r="J7" i="32"/>
  <c r="I7" i="32"/>
  <c r="J6" i="32"/>
  <c r="I6" i="32"/>
  <c r="J11" i="32" l="1"/>
  <c r="I11" i="32"/>
  <c r="F23" i="31" l="1"/>
  <c r="E23" i="31"/>
  <c r="D23" i="31"/>
  <c r="H11" i="31"/>
  <c r="G11" i="31"/>
  <c r="F11" i="31"/>
  <c r="E11" i="31"/>
  <c r="D11" i="31"/>
  <c r="J10" i="31"/>
  <c r="I10" i="31"/>
  <c r="J9" i="31"/>
  <c r="I9" i="31"/>
  <c r="J8" i="31"/>
  <c r="I8" i="31"/>
  <c r="J7" i="31"/>
  <c r="I7" i="31"/>
  <c r="J6" i="31"/>
  <c r="I6" i="31"/>
  <c r="J11" i="31" l="1"/>
  <c r="I11" i="31"/>
  <c r="F23" i="30" l="1"/>
  <c r="E23" i="30"/>
  <c r="D23" i="30"/>
  <c r="H11" i="30"/>
  <c r="G11" i="30"/>
  <c r="F11" i="30"/>
  <c r="E11" i="30"/>
  <c r="D11" i="30"/>
  <c r="J10" i="30"/>
  <c r="I10" i="30"/>
  <c r="J9" i="30"/>
  <c r="I9" i="30"/>
  <c r="J8" i="30"/>
  <c r="I8" i="30"/>
  <c r="J7" i="30"/>
  <c r="I7" i="30"/>
  <c r="J6" i="30"/>
  <c r="I6" i="30"/>
  <c r="J11" i="30" l="1"/>
  <c r="I11" i="30"/>
  <c r="F23" i="29" l="1"/>
  <c r="E23" i="29"/>
  <c r="D23" i="29"/>
  <c r="H11" i="29"/>
  <c r="G11" i="29"/>
  <c r="F11" i="29"/>
  <c r="E11" i="29"/>
  <c r="D11" i="29"/>
  <c r="J10" i="29"/>
  <c r="I10" i="29"/>
  <c r="J9" i="29"/>
  <c r="I9" i="29"/>
  <c r="J8" i="29"/>
  <c r="I8" i="29"/>
  <c r="J7" i="29"/>
  <c r="I7" i="29"/>
  <c r="J6" i="29"/>
  <c r="I6" i="29"/>
  <c r="F23" i="28"/>
  <c r="E23" i="28"/>
  <c r="D23" i="28"/>
  <c r="H11" i="28"/>
  <c r="G11" i="28"/>
  <c r="F11" i="28"/>
  <c r="E11" i="28"/>
  <c r="D11" i="28"/>
  <c r="J10" i="28"/>
  <c r="I10" i="28"/>
  <c r="J9" i="28"/>
  <c r="I9" i="28"/>
  <c r="J8" i="28"/>
  <c r="I8" i="28"/>
  <c r="J7" i="28"/>
  <c r="I7" i="28"/>
  <c r="J6" i="28"/>
  <c r="I6" i="28"/>
  <c r="F23" i="27"/>
  <c r="E23" i="27"/>
  <c r="D23" i="27"/>
  <c r="H11" i="27"/>
  <c r="G11" i="27"/>
  <c r="F11" i="27"/>
  <c r="E11" i="27"/>
  <c r="D11" i="27"/>
  <c r="J10" i="27"/>
  <c r="I10" i="27"/>
  <c r="J9" i="27"/>
  <c r="I9" i="27"/>
  <c r="J8" i="27"/>
  <c r="I8" i="27"/>
  <c r="J7" i="27"/>
  <c r="I7" i="27"/>
  <c r="J6" i="27"/>
  <c r="I6" i="27"/>
  <c r="F23" i="26"/>
  <c r="E23" i="26"/>
  <c r="D23" i="26"/>
  <c r="H11" i="26"/>
  <c r="G11" i="26"/>
  <c r="F11" i="26"/>
  <c r="E11" i="26"/>
  <c r="D11" i="26"/>
  <c r="J10" i="26"/>
  <c r="I10" i="26"/>
  <c r="J9" i="26"/>
  <c r="I9" i="26"/>
  <c r="J8" i="26"/>
  <c r="I8" i="26"/>
  <c r="J7" i="26"/>
  <c r="I7" i="26"/>
  <c r="J6" i="26"/>
  <c r="I6" i="26"/>
  <c r="F23" i="25"/>
  <c r="E23" i="25"/>
  <c r="D23" i="25"/>
  <c r="H11" i="25"/>
  <c r="G11" i="25"/>
  <c r="F11" i="25"/>
  <c r="E11" i="25"/>
  <c r="D11" i="25"/>
  <c r="J10" i="25"/>
  <c r="I10" i="25"/>
  <c r="J9" i="25"/>
  <c r="I9" i="25"/>
  <c r="J8" i="25"/>
  <c r="I8" i="25"/>
  <c r="J7" i="25"/>
  <c r="I7" i="25"/>
  <c r="J6" i="25"/>
  <c r="I6" i="25"/>
  <c r="J11" i="29" l="1"/>
  <c r="I11" i="29"/>
  <c r="J11" i="28"/>
  <c r="I11" i="28"/>
  <c r="I11" i="27"/>
  <c r="J11" i="27"/>
  <c r="J11" i="26"/>
  <c r="I11" i="26"/>
  <c r="J11" i="25"/>
  <c r="I11" i="25"/>
  <c r="F23" i="24" l="1"/>
  <c r="E23" i="24"/>
  <c r="D23" i="24"/>
  <c r="H11" i="24"/>
  <c r="G11" i="24"/>
  <c r="F11" i="24"/>
  <c r="E11" i="24"/>
  <c r="D11" i="24"/>
  <c r="J10" i="24"/>
  <c r="I10" i="24"/>
  <c r="J9" i="24"/>
  <c r="I9" i="24"/>
  <c r="J8" i="24"/>
  <c r="I8" i="24"/>
  <c r="J7" i="24"/>
  <c r="I7" i="24"/>
  <c r="J6" i="24"/>
  <c r="I6" i="24"/>
  <c r="F23" i="23"/>
  <c r="E23" i="23"/>
  <c r="D23" i="23"/>
  <c r="H11" i="23"/>
  <c r="G11" i="23"/>
  <c r="F11" i="23"/>
  <c r="E11" i="23"/>
  <c r="D11" i="23"/>
  <c r="J10" i="23"/>
  <c r="I10" i="23"/>
  <c r="J9" i="23"/>
  <c r="I9" i="23"/>
  <c r="J8" i="23"/>
  <c r="I8" i="23"/>
  <c r="J7" i="23"/>
  <c r="I7" i="23"/>
  <c r="J6" i="23"/>
  <c r="I6" i="23"/>
  <c r="F23" i="22"/>
  <c r="E23" i="22"/>
  <c r="D23" i="22"/>
  <c r="H11" i="22"/>
  <c r="G11" i="22"/>
  <c r="F11" i="22"/>
  <c r="E11" i="22"/>
  <c r="D11" i="22"/>
  <c r="J10" i="22"/>
  <c r="I10" i="22"/>
  <c r="J9" i="22"/>
  <c r="I9" i="22"/>
  <c r="J8" i="22"/>
  <c r="I8" i="22"/>
  <c r="J7" i="22"/>
  <c r="I7" i="22"/>
  <c r="J6" i="22"/>
  <c r="I6" i="22"/>
  <c r="G11" i="21"/>
  <c r="H11" i="21"/>
  <c r="F23" i="21"/>
  <c r="J7" i="21"/>
  <c r="J8" i="21"/>
  <c r="J9" i="21"/>
  <c r="J10" i="21"/>
  <c r="J6" i="21"/>
  <c r="J11" i="24" l="1"/>
  <c r="I11" i="24"/>
  <c r="J11" i="23"/>
  <c r="I11" i="23"/>
  <c r="J11" i="22"/>
  <c r="I11" i="22"/>
  <c r="E23" i="21" l="1"/>
  <c r="D23" i="21"/>
  <c r="F11" i="21"/>
  <c r="J11" i="21" s="1"/>
  <c r="E11" i="21"/>
  <c r="D11" i="21"/>
  <c r="I10" i="21"/>
  <c r="I9" i="21"/>
  <c r="I8" i="21"/>
  <c r="I7" i="21"/>
  <c r="I6" i="21"/>
  <c r="I11" i="21" l="1"/>
  <c r="E23" i="20" l="1"/>
  <c r="D23" i="20"/>
  <c r="F11" i="20"/>
  <c r="E11" i="20"/>
  <c r="D11" i="20"/>
  <c r="G10" i="20"/>
  <c r="G9" i="20"/>
  <c r="G8" i="20"/>
  <c r="G7" i="20"/>
  <c r="G6" i="20"/>
  <c r="E23" i="19"/>
  <c r="D23" i="19"/>
  <c r="F11" i="19"/>
  <c r="E11" i="19"/>
  <c r="D11" i="19"/>
  <c r="G10" i="19"/>
  <c r="G9" i="19"/>
  <c r="G8" i="19"/>
  <c r="G7" i="19"/>
  <c r="G6" i="19"/>
  <c r="G11" i="20" l="1"/>
  <c r="G11" i="19"/>
  <c r="E23" i="18" l="1"/>
  <c r="D23" i="18"/>
  <c r="F11" i="18"/>
  <c r="E11" i="18"/>
  <c r="D11" i="18"/>
  <c r="G10" i="18"/>
  <c r="G9" i="18"/>
  <c r="G8" i="18"/>
  <c r="G7" i="18"/>
  <c r="G6" i="18"/>
  <c r="E23" i="17"/>
  <c r="D23" i="17"/>
  <c r="F11" i="17"/>
  <c r="E11" i="17"/>
  <c r="D11" i="17"/>
  <c r="G10" i="17"/>
  <c r="G9" i="17"/>
  <c r="G8" i="17"/>
  <c r="G7" i="17"/>
  <c r="G6" i="17"/>
  <c r="G11" i="17" l="1"/>
  <c r="G11" i="18"/>
  <c r="E23" i="16" l="1"/>
  <c r="D23" i="16"/>
  <c r="F11" i="16"/>
  <c r="E11" i="16"/>
  <c r="D11" i="16"/>
  <c r="G10" i="16"/>
  <c r="G9" i="16"/>
  <c r="G8" i="16"/>
  <c r="G7" i="16"/>
  <c r="G6" i="16"/>
  <c r="E23" i="15"/>
  <c r="D23" i="15"/>
  <c r="F11" i="15"/>
  <c r="E11" i="15"/>
  <c r="D11" i="15"/>
  <c r="G10" i="15"/>
  <c r="G9" i="15"/>
  <c r="G8" i="15"/>
  <c r="G7" i="15"/>
  <c r="G6" i="15"/>
  <c r="G11" i="16" l="1"/>
  <c r="G11" i="15"/>
  <c r="E23" i="14" l="1"/>
  <c r="D23" i="14"/>
  <c r="F11" i="14"/>
  <c r="E11" i="14"/>
  <c r="D11" i="14"/>
  <c r="G10" i="14"/>
  <c r="G9" i="14"/>
  <c r="G8" i="14"/>
  <c r="G7" i="14"/>
  <c r="G6" i="14"/>
  <c r="E23" i="13"/>
  <c r="D23" i="13"/>
  <c r="F11" i="13"/>
  <c r="E11" i="13"/>
  <c r="D11" i="13"/>
  <c r="G10" i="13"/>
  <c r="G9" i="13"/>
  <c r="G8" i="13"/>
  <c r="G7" i="13"/>
  <c r="G6" i="13"/>
  <c r="E23" i="12"/>
  <c r="D23" i="12"/>
  <c r="F11" i="12"/>
  <c r="E11" i="12"/>
  <c r="D11" i="12"/>
  <c r="G10" i="12"/>
  <c r="G9" i="12"/>
  <c r="G8" i="12"/>
  <c r="G7" i="12"/>
  <c r="G6" i="12"/>
  <c r="G11" i="14" l="1"/>
  <c r="G11" i="13"/>
  <c r="G11" i="12"/>
  <c r="E23" i="11" l="1"/>
  <c r="D23" i="11"/>
  <c r="F11" i="11"/>
  <c r="E11" i="11"/>
  <c r="D11" i="11"/>
  <c r="G10" i="11"/>
  <c r="G9" i="11"/>
  <c r="G8" i="11"/>
  <c r="G7" i="11"/>
  <c r="G6" i="11"/>
  <c r="E23" i="10"/>
  <c r="D23" i="10"/>
  <c r="F11" i="10"/>
  <c r="E11" i="10"/>
  <c r="D11" i="10"/>
  <c r="G10" i="10"/>
  <c r="G9" i="10"/>
  <c r="G8" i="10"/>
  <c r="G7" i="10"/>
  <c r="G6" i="10"/>
  <c r="G11" i="11" l="1"/>
  <c r="G11" i="10"/>
  <c r="E23" i="9" l="1"/>
  <c r="D23" i="9"/>
  <c r="F11" i="9"/>
  <c r="E11" i="9"/>
  <c r="D11" i="9"/>
  <c r="G10" i="9"/>
  <c r="G9" i="9"/>
  <c r="G8" i="9"/>
  <c r="G7" i="9"/>
  <c r="G6" i="9"/>
  <c r="G10" i="8"/>
  <c r="G8" i="8"/>
  <c r="G7" i="6"/>
  <c r="G8" i="6"/>
  <c r="G9" i="6"/>
  <c r="G10" i="6"/>
  <c r="G6" i="6"/>
  <c r="J10" i="7"/>
  <c r="G9" i="7"/>
  <c r="G6" i="7"/>
  <c r="E23" i="6"/>
  <c r="D23" i="6"/>
  <c r="F11" i="6"/>
  <c r="E11" i="6"/>
  <c r="D11" i="6"/>
  <c r="G11" i="9" l="1"/>
  <c r="E11" i="8"/>
  <c r="F11" i="8"/>
  <c r="D23" i="8"/>
  <c r="D11" i="8"/>
  <c r="E23" i="8"/>
  <c r="G9" i="8"/>
  <c r="G7" i="8"/>
  <c r="G6" i="8"/>
  <c r="G11" i="8"/>
  <c r="K10" i="7"/>
  <c r="J6" i="7"/>
  <c r="G10" i="7"/>
  <c r="J9" i="7"/>
  <c r="K9" i="7" s="1"/>
  <c r="G7" i="7"/>
  <c r="K6" i="7"/>
  <c r="G8" i="7"/>
  <c r="J8" i="7"/>
  <c r="K8" i="7" s="1"/>
  <c r="J7" i="7"/>
  <c r="K7" i="7" s="1"/>
  <c r="G11" i="6"/>
  <c r="D11" i="7"/>
  <c r="E11" i="7"/>
  <c r="D23" i="7"/>
  <c r="E23" i="7"/>
  <c r="F11" i="7"/>
  <c r="D11" i="5"/>
  <c r="E22" i="5"/>
  <c r="D22" i="5"/>
  <c r="F11" i="5"/>
  <c r="E11" i="5"/>
  <c r="G10" i="5"/>
  <c r="G9" i="5"/>
  <c r="G8" i="5"/>
  <c r="G6" i="5"/>
  <c r="G8" i="4"/>
  <c r="G6" i="4"/>
  <c r="G11" i="7" l="1"/>
  <c r="J11" i="7"/>
  <c r="K11" i="7" s="1"/>
  <c r="G9" i="4"/>
  <c r="G10" i="4"/>
  <c r="D11" i="4"/>
  <c r="G7" i="5"/>
  <c r="G11" i="5"/>
  <c r="D22" i="4"/>
  <c r="E22" i="4"/>
  <c r="E11" i="4"/>
  <c r="G7" i="4"/>
  <c r="F11" i="4"/>
  <c r="G11" i="4" s="1"/>
  <c r="G10" i="3" l="1"/>
  <c r="G9" i="3"/>
  <c r="G7" i="3"/>
  <c r="E22" i="2"/>
  <c r="D22" i="2"/>
  <c r="F11" i="2"/>
  <c r="E11" i="2"/>
  <c r="D11" i="2"/>
  <c r="G10" i="2"/>
  <c r="G9" i="2"/>
  <c r="G8" i="2"/>
  <c r="G7" i="2"/>
  <c r="G6" i="2"/>
  <c r="F9" i="1"/>
  <c r="F8" i="1"/>
  <c r="E11" i="3" l="1"/>
  <c r="F11" i="3"/>
  <c r="E22" i="3"/>
  <c r="D22" i="3"/>
  <c r="G8" i="3"/>
  <c r="D11" i="3"/>
  <c r="G11" i="3" s="1"/>
  <c r="G6" i="3"/>
  <c r="G11" i="2"/>
  <c r="H10" i="1"/>
  <c r="E21" i="1"/>
  <c r="D21" i="1"/>
  <c r="C21" i="1"/>
  <c r="G10" i="1" l="1"/>
  <c r="F5" i="1"/>
  <c r="F6" i="1"/>
  <c r="F7" i="1"/>
  <c r="D10" i="1"/>
  <c r="E10" i="1"/>
  <c r="C10" i="1"/>
  <c r="F10" i="1" l="1"/>
</calcChain>
</file>

<file path=xl/sharedStrings.xml><?xml version="1.0" encoding="utf-8"?>
<sst xmlns="http://schemas.openxmlformats.org/spreadsheetml/2006/main" count="1524" uniqueCount="74">
  <si>
    <t>Območje distribucijskega sistema</t>
  </si>
  <si>
    <t>Elektro Celje</t>
  </si>
  <si>
    <t>Elektro Gorenjska</t>
  </si>
  <si>
    <t>Elektro Ljubljana</t>
  </si>
  <si>
    <t>Elektro Maribor</t>
  </si>
  <si>
    <t>Elektro Primorska</t>
  </si>
  <si>
    <t>Skupaj</t>
  </si>
  <si>
    <t>Časovno obdobje</t>
  </si>
  <si>
    <t>Porast števila izdanih soglasij v primerjavi z enakim obdobjem v preteklem letu (v %)</t>
  </si>
  <si>
    <t>Porast števila prejetih vlog za izdajo soglasij v primerjavi z enakim obdobjem v preteklem letu (v %)</t>
  </si>
  <si>
    <t>Povprečni čas za izdajo soglasja za priključitev proizvodne naprave v dneh</t>
  </si>
  <si>
    <t>Število prejetih vlog za izdajo soglasja za priključitev proizvodne naprave za samooskrbo</t>
  </si>
  <si>
    <t>Število izdanih soglasij za priključitev proizvodne naprave za samooskrbo</t>
  </si>
  <si>
    <t>Število zavrnjenih vlog za izdajo soglasij za priključitev proizvodne naprave za samooskrbo zaradi tehničnih omejitev ali z omejitvijo delovne moči</t>
  </si>
  <si>
    <t>Število priključenih proizvodnih naprav za samooskrbo</t>
  </si>
  <si>
    <t>Število prejetih vlog za priključitev proizvodne naprave za samooskrbo</t>
  </si>
  <si>
    <t>Delež zavrnjenih vlog za izdajo soglasij za priključitev proizvodne naprave za samooskrbo zaradi tehničnih omejitev ali z omejitvijo delovne moči v primerjavi s številom prejetih vlog (v %)</t>
  </si>
  <si>
    <t>* Porast števila priključenih proizvodnih naprav za samooskrbo v primerjavi z enakim obdobjem v preteklem letu (v %)</t>
  </si>
  <si>
    <t>* podatke smo začeli zbirati maja 2021, zato izbranega obdobja podatkov ni mogoče primerjati</t>
  </si>
  <si>
    <t>Stanje vlog izdanih soglasij za priključitev proizvodnih naprav za samooskrbo na distribucijsk sistemu električne energije</t>
  </si>
  <si>
    <t>1. 1. 2022 - 30. 9. 2022</t>
  </si>
  <si>
    <t>Stanje vlog za priključitev zgrajenih proizvodnih naprav za samooskrbo na distribucijski sistem električne energije</t>
  </si>
  <si>
    <t>Soglasja za priključitev proizvodnih naprav za samooskrbo na distribucijski sistem električne energije</t>
  </si>
  <si>
    <t>1. 1. 2022 - 31. 10. 2022</t>
  </si>
  <si>
    <t>Priključitve zgrajenih proizvodnih naprav za samooskrbo na distribucijski sistem električne energije</t>
  </si>
  <si>
    <t>1. 1. 2022 - 30. 11. 2022</t>
  </si>
  <si>
    <t>1. 1. 2022 - 31. 12. 2022</t>
  </si>
  <si>
    <t>1. 1. 2023 - 28. 2.2023</t>
  </si>
  <si>
    <t>1. 1. 2022 - 28. 2. 2023</t>
  </si>
  <si>
    <t>A. Soglasja za priključitev proizvodnih naprav za samooskrbo na distribucijski sistem električne energije</t>
  </si>
  <si>
    <t>B. Priključitve zgrajenih proizvodnih naprav za samooskrbo na distribucijski sistem električne energije</t>
  </si>
  <si>
    <t>1. 1. 2023 - 28. 2. 2023</t>
  </si>
  <si>
    <t>Delež zavrnjenih vlog za izdajo soglasij za priključitev proizvodne naprave za samooskrbo zaradi tehničnih omejitev ali z omejitvijo delovne moči v primerjavi s številom vlog, katerih obravnava je zaključena (v %)</t>
  </si>
  <si>
    <t>Opomba: Število prejetih vlog se nanaša na v tabelah navedeno časovno obdobje. Preostali podatki (št. izdanih in zavrnjenih soglasij ter priključitev),  se nanaša tudi na vloge, ki so prispele pred navedenim časovnim obdobjem, je pa bila v navedenem obdobju njihova obravnava zaključena (z izdajo odločbe (A.) oz. s priključitvijo (B.))</t>
  </si>
  <si>
    <t>1. 1. 2023 - 30. 4. 2023</t>
  </si>
  <si>
    <t>1. 1. 2023 - 31. 5. 2023</t>
  </si>
  <si>
    <t>1. 1. 2023 - 30. 6. 2023</t>
  </si>
  <si>
    <t>1. 1. 2023 - 31. 7. 2023</t>
  </si>
  <si>
    <t>1. 1. 2023 - 31. 8. 2023</t>
  </si>
  <si>
    <t>1. 1. 2023 - 30. 9. 2023</t>
  </si>
  <si>
    <t>1. 1. 2023 - 31. 10. 2023</t>
  </si>
  <si>
    <t>1. 1. 2023 - 30. 11. 2023</t>
  </si>
  <si>
    <t>1. 1. 2023 - 31. 12. 2023</t>
  </si>
  <si>
    <t>1. 1. 2024 - 31. 1. 2024</t>
  </si>
  <si>
    <t>1. 1. 2024 - 29. 2. 2024</t>
  </si>
  <si>
    <t>1. 1. 2024 - 31. 3. 2024</t>
  </si>
  <si>
    <t>1. 1. 2024 - 30. 4. 2024</t>
  </si>
  <si>
    <t>1. 1. 2024 - 31. 5. 2024</t>
  </si>
  <si>
    <t>1. 1. 2024 - 31. 7. 2024</t>
  </si>
  <si>
    <t>1. 1. 2024 - 31. 8. 2024</t>
  </si>
  <si>
    <t>1. 1. 2024 - 30. 9. 2024</t>
  </si>
  <si>
    <t>1. 1. 2024 - 31. 10. 2024</t>
  </si>
  <si>
    <t>1. 1. 2024 - 30. 11. 2024</t>
  </si>
  <si>
    <t>1. 1. 2024 - 31. 12. 2024</t>
  </si>
  <si>
    <t>1. 1. 2025 - 31. 1. 2025</t>
  </si>
  <si>
    <t>1. 1. 2025 - 28. 2. 2025</t>
  </si>
  <si>
    <t>1. 1. 2025 - 31. 3. 2025</t>
  </si>
  <si>
    <t>1. 1. 2025 - 31. 5. 2025</t>
  </si>
  <si>
    <t>1. 1. 2025 - 30. 6. 2025</t>
  </si>
  <si>
    <t>1. 1. 2025 - 31. 7. 2025</t>
  </si>
  <si>
    <t>1. 1. 2025 - 31. 8. 2025</t>
  </si>
  <si>
    <t>1. 1. 2025 - 30. 9. 2025</t>
  </si>
  <si>
    <t>Število prejetih vlog za izdajo soglasja za priključitev naprave za samooskrbo</t>
  </si>
  <si>
    <t>Število izdanih soglasij za priključitev naprave za samooskrbo</t>
  </si>
  <si>
    <t>Število zavrnjenih vlog za izdajo soglasij za priključitev naprave za samooskrbo</t>
  </si>
  <si>
    <t>Število izdanih soglasij za priključitev naprave za samooskrbo  z omejitvijo delovne moči</t>
  </si>
  <si>
    <t>Število izdanih soglasij za priključitev naprave za samooskrbo s hranilnikom EE z obratovalno omejitvijio na podlagi pravilnika iz Ur. l. št. 166/22</t>
  </si>
  <si>
    <t>Delež zavrnjenih vlog za izdajo soglasij za priključitev naprave za samooskrbo (v %)</t>
  </si>
  <si>
    <t>Delež zavrnjenih vlog za izdajo soglasij za priključitev naprave za samooskrbo zaradi tehničnih omejitev ali z omejitvijo delovne moči ali z obratovalno omejitvijo v primerjavi s številom vlog, katerih obravnava je zaključena (v %)</t>
  </si>
  <si>
    <t>Število prejetih vlog za priključitev naprave za samooskrbo</t>
  </si>
  <si>
    <t>Število priključenih naprav za samooskrbo</t>
  </si>
  <si>
    <t>Moč priključenih naprav za samooskrbo [kW]</t>
  </si>
  <si>
    <t>1. 1. 2025 - 31. 10. 2025</t>
  </si>
  <si>
    <t>1. 1. 2025 - 31. 12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</si>
</sst>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4" xfId="0" applyBorder="1"/>
    <xf numFmtId="165" fontId="0" fillId="0" borderId="4" xfId="0" applyNumberFormat="1" applyBorder="1"/>
    <xf numFmtId="0" fontId="2" fillId="0" borderId="0" xfId="0" applyFont="1"/>
    <xf numFmtId="0" fontId="0" fillId="2" borderId="1" xfId="0" applyFill="1" applyBorder="1"/>
    <xf numFmtId="164" fontId="0" fillId="2" borderId="1" xfId="1" applyNumberFormat="1" applyFont="1" applyFill="1" applyBorder="1" applyAlignment="1">
      <alignment wrapText="1"/>
    </xf>
    <xf numFmtId="0" fontId="0" fillId="3" borderId="1" xfId="0" applyFill="1" applyBorder="1"/>
    <xf numFmtId="164" fontId="0" fillId="3" borderId="1" xfId="1" applyNumberFormat="1" applyFont="1" applyFill="1" applyBorder="1" applyAlignment="1">
      <alignment wrapText="1"/>
    </xf>
    <xf numFmtId="0" fontId="0" fillId="4" borderId="1" xfId="0" applyFill="1" applyBorder="1"/>
    <xf numFmtId="164" fontId="0" fillId="4" borderId="1" xfId="1" applyNumberFormat="1" applyFont="1" applyFill="1" applyBorder="1" applyAlignment="1">
      <alignment wrapText="1"/>
    </xf>
    <xf numFmtId="0" fontId="0" fillId="5" borderId="1" xfId="0" applyFill="1" applyBorder="1"/>
    <xf numFmtId="0" fontId="0" fillId="5" borderId="6" xfId="0" applyFill="1" applyBorder="1"/>
    <xf numFmtId="164" fontId="0" fillId="5" borderId="1" xfId="1" applyNumberFormat="1" applyFont="1" applyFill="1" applyBorder="1" applyAlignment="1">
      <alignment wrapText="1"/>
    </xf>
    <xf numFmtId="0" fontId="0" fillId="6" borderId="2" xfId="0" applyFill="1" applyBorder="1"/>
    <xf numFmtId="0" fontId="0" fillId="6" borderId="5" xfId="0" applyFill="1" applyBorder="1"/>
    <xf numFmtId="0" fontId="0" fillId="6" borderId="1" xfId="0" applyFill="1" applyBorder="1"/>
    <xf numFmtId="164" fontId="0" fillId="6" borderId="1" xfId="1" applyNumberFormat="1" applyFont="1" applyFill="1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164" fontId="2" fillId="0" borderId="4" xfId="1" applyNumberFormat="1" applyFont="1" applyBorder="1"/>
    <xf numFmtId="165" fontId="2" fillId="0" borderId="4" xfId="0" applyNumberFormat="1" applyFont="1" applyBorder="1"/>
    <xf numFmtId="0" fontId="3" fillId="7" borderId="0" xfId="0" applyFont="1" applyFill="1"/>
    <xf numFmtId="0" fontId="4" fillId="7" borderId="0" xfId="0" applyFont="1" applyFill="1"/>
    <xf numFmtId="0" fontId="3" fillId="0" borderId="1" xfId="0" applyFont="1" applyBorder="1" applyAlignment="1">
      <alignment wrapText="1"/>
    </xf>
    <xf numFmtId="0" fontId="3" fillId="7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2" borderId="1" xfId="0" applyFont="1" applyFill="1" applyBorder="1"/>
    <xf numFmtId="3" fontId="3" fillId="2" borderId="1" xfId="0" applyNumberFormat="1" applyFont="1" applyFill="1" applyBorder="1"/>
    <xf numFmtId="164" fontId="3" fillId="2" borderId="1" xfId="1" applyNumberFormat="1" applyFont="1" applyFill="1" applyBorder="1" applyAlignment="1">
      <alignment wrapText="1"/>
    </xf>
    <xf numFmtId="0" fontId="3" fillId="0" borderId="0" xfId="0" applyFont="1"/>
    <xf numFmtId="0" fontId="3" fillId="3" borderId="1" xfId="0" applyFont="1" applyFill="1" applyBorder="1"/>
    <xf numFmtId="3" fontId="3" fillId="3" borderId="1" xfId="0" applyNumberFormat="1" applyFont="1" applyFill="1" applyBorder="1"/>
    <xf numFmtId="164" fontId="3" fillId="3" borderId="1" xfId="1" applyNumberFormat="1" applyFont="1" applyFill="1" applyBorder="1" applyAlignment="1">
      <alignment wrapText="1"/>
    </xf>
    <xf numFmtId="0" fontId="3" fillId="4" borderId="1" xfId="0" applyFont="1" applyFill="1" applyBorder="1"/>
    <xf numFmtId="3" fontId="3" fillId="4" borderId="1" xfId="0" applyNumberFormat="1" applyFont="1" applyFill="1" applyBorder="1"/>
    <xf numFmtId="164" fontId="3" fillId="4" borderId="1" xfId="1" applyNumberFormat="1" applyFont="1" applyFill="1" applyBorder="1" applyAlignment="1">
      <alignment wrapText="1"/>
    </xf>
    <xf numFmtId="0" fontId="3" fillId="5" borderId="1" xfId="0" applyFont="1" applyFill="1" applyBorder="1"/>
    <xf numFmtId="3" fontId="3" fillId="5" borderId="6" xfId="0" applyNumberFormat="1" applyFont="1" applyFill="1" applyBorder="1"/>
    <xf numFmtId="3" fontId="3" fillId="5" borderId="1" xfId="0" applyNumberFormat="1" applyFont="1" applyFill="1" applyBorder="1"/>
    <xf numFmtId="164" fontId="3" fillId="5" borderId="1" xfId="1" applyNumberFormat="1" applyFont="1" applyFill="1" applyBorder="1" applyAlignment="1">
      <alignment wrapText="1"/>
    </xf>
    <xf numFmtId="0" fontId="3" fillId="6" borderId="2" xfId="0" applyFont="1" applyFill="1" applyBorder="1"/>
    <xf numFmtId="0" fontId="3" fillId="6" borderId="5" xfId="0" applyFont="1" applyFill="1" applyBorder="1"/>
    <xf numFmtId="3" fontId="3" fillId="6" borderId="1" xfId="0" applyNumberFormat="1" applyFont="1" applyFill="1" applyBorder="1"/>
    <xf numFmtId="3" fontId="3" fillId="6" borderId="2" xfId="0" applyNumberFormat="1" applyFont="1" applyFill="1" applyBorder="1"/>
    <xf numFmtId="164" fontId="3" fillId="6" borderId="1" xfId="1" applyNumberFormat="1" applyFont="1" applyFill="1" applyBorder="1" applyAlignment="1">
      <alignment wrapText="1"/>
    </xf>
    <xf numFmtId="0" fontId="4" fillId="0" borderId="3" xfId="0" applyFont="1" applyBorder="1"/>
    <xf numFmtId="0" fontId="4" fillId="0" borderId="4" xfId="0" applyFont="1" applyBorder="1"/>
    <xf numFmtId="3" fontId="4" fillId="0" borderId="4" xfId="0" applyNumberFormat="1" applyFont="1" applyBorder="1"/>
    <xf numFmtId="164" fontId="4" fillId="0" borderId="4" xfId="1" applyNumberFormat="1" applyFont="1" applyBorder="1"/>
    <xf numFmtId="3" fontId="4" fillId="0" borderId="0" xfId="0" applyNumberFormat="1" applyFont="1"/>
    <xf numFmtId="0" fontId="4" fillId="0" borderId="0" xfId="0" applyFont="1"/>
    <xf numFmtId="3" fontId="4" fillId="7" borderId="0" xfId="0" applyNumberFormat="1" applyFont="1" applyFill="1"/>
    <xf numFmtId="0" fontId="4" fillId="0" borderId="1" xfId="0" applyFont="1" applyBorder="1" applyAlignment="1">
      <alignment wrapText="1"/>
    </xf>
    <xf numFmtId="0" fontId="4" fillId="7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5" fillId="7" borderId="0" xfId="0" applyFont="1" applyFill="1"/>
    <xf numFmtId="0" fontId="5" fillId="0" borderId="1" xfId="0" applyFont="1" applyBorder="1" applyAlignment="1">
      <alignment wrapText="1"/>
    </xf>
    <xf numFmtId="0" fontId="5" fillId="7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3" xfId="0" applyFont="1" applyBorder="1"/>
    <xf numFmtId="0" fontId="5" fillId="0" borderId="4" xfId="0" applyFont="1" applyBorder="1"/>
    <xf numFmtId="3" fontId="5" fillId="0" borderId="4" xfId="0" applyNumberFormat="1" applyFont="1" applyBorder="1"/>
    <xf numFmtId="164" fontId="5" fillId="0" borderId="4" xfId="1" applyNumberFormat="1" applyFont="1" applyBorder="1"/>
    <xf numFmtId="3" fontId="5" fillId="0" borderId="0" xfId="0" applyNumberFormat="1" applyFont="1"/>
    <xf numFmtId="0" fontId="5" fillId="0" borderId="0" xfId="0" applyFont="1"/>
    <xf numFmtId="3" fontId="5" fillId="7" borderId="0" xfId="0" applyNumberFormat="1" applyFont="1" applyFill="1"/>
    <xf numFmtId="0" fontId="5" fillId="2" borderId="1" xfId="0" applyFont="1" applyFill="1" applyBorder="1"/>
    <xf numFmtId="3" fontId="5" fillId="2" borderId="1" xfId="0" applyNumberFormat="1" applyFont="1" applyFill="1" applyBorder="1"/>
    <xf numFmtId="164" fontId="5" fillId="2" borderId="1" xfId="1" applyNumberFormat="1" applyFont="1" applyFill="1" applyBorder="1" applyAlignment="1">
      <alignment wrapText="1"/>
    </xf>
    <xf numFmtId="0" fontId="5" fillId="3" borderId="1" xfId="0" applyFont="1" applyFill="1" applyBorder="1"/>
    <xf numFmtId="3" fontId="5" fillId="3" borderId="1" xfId="0" applyNumberFormat="1" applyFont="1" applyFill="1" applyBorder="1"/>
    <xf numFmtId="164" fontId="5" fillId="3" borderId="1" xfId="1" applyNumberFormat="1" applyFont="1" applyFill="1" applyBorder="1" applyAlignment="1">
      <alignment wrapText="1"/>
    </xf>
    <xf numFmtId="0" fontId="5" fillId="4" borderId="1" xfId="0" applyFont="1" applyFill="1" applyBorder="1"/>
    <xf numFmtId="3" fontId="5" fillId="4" borderId="1" xfId="0" applyNumberFormat="1" applyFont="1" applyFill="1" applyBorder="1"/>
    <xf numFmtId="164" fontId="5" fillId="4" borderId="1" xfId="1" applyNumberFormat="1" applyFont="1" applyFill="1" applyBorder="1" applyAlignment="1">
      <alignment wrapText="1"/>
    </xf>
    <xf numFmtId="0" fontId="5" fillId="5" borderId="1" xfId="0" applyFont="1" applyFill="1" applyBorder="1"/>
    <xf numFmtId="3" fontId="5" fillId="5" borderId="6" xfId="0" applyNumberFormat="1" applyFont="1" applyFill="1" applyBorder="1"/>
    <xf numFmtId="3" fontId="5" fillId="5" borderId="1" xfId="0" applyNumberFormat="1" applyFont="1" applyFill="1" applyBorder="1"/>
    <xf numFmtId="164" fontId="5" fillId="5" borderId="1" xfId="1" applyNumberFormat="1" applyFont="1" applyFill="1" applyBorder="1" applyAlignment="1">
      <alignment wrapText="1"/>
    </xf>
    <xf numFmtId="0" fontId="5" fillId="6" borderId="2" xfId="0" applyFont="1" applyFill="1" applyBorder="1"/>
    <xf numFmtId="0" fontId="5" fillId="6" borderId="5" xfId="0" applyFont="1" applyFill="1" applyBorder="1"/>
    <xf numFmtId="3" fontId="5" fillId="6" borderId="1" xfId="0" applyNumberFormat="1" applyFont="1" applyFill="1" applyBorder="1"/>
    <xf numFmtId="3" fontId="5" fillId="6" borderId="2" xfId="0" applyNumberFormat="1" applyFont="1" applyFill="1" applyBorder="1"/>
    <xf numFmtId="164" fontId="5" fillId="6" borderId="1" xfId="1" applyNumberFormat="1" applyFont="1" applyFill="1" applyBorder="1" applyAlignment="1">
      <alignment wrapText="1"/>
    </xf>
    <xf numFmtId="9" fontId="5" fillId="2" borderId="1" xfId="0" applyNumberFormat="1" applyFont="1" applyFill="1" applyBorder="1"/>
    <xf numFmtId="9" fontId="5" fillId="3" borderId="1" xfId="0" applyNumberFormat="1" applyFont="1" applyFill="1" applyBorder="1"/>
    <xf numFmtId="9" fontId="5" fillId="4" borderId="1" xfId="0" applyNumberFormat="1" applyFont="1" applyFill="1" applyBorder="1"/>
    <xf numFmtId="9" fontId="5" fillId="5" borderId="1" xfId="0" applyNumberFormat="1" applyFont="1" applyFill="1" applyBorder="1"/>
    <xf numFmtId="9" fontId="5" fillId="6" borderId="2" xfId="0" applyNumberFormat="1" applyFont="1" applyFill="1" applyBorder="1"/>
    <xf numFmtId="9" fontId="5" fillId="0" borderId="4" xfId="0" applyNumberFormat="1" applyFont="1" applyBorder="1"/>
    <xf numFmtId="9" fontId="5" fillId="5" borderId="6" xfId="0" applyNumberFormat="1" applyFont="1" applyFill="1" applyBorder="1"/>
    <xf numFmtId="9" fontId="5" fillId="6" borderId="1" xfId="0" applyNumberFormat="1" applyFont="1" applyFill="1" applyBorder="1"/>
    <xf numFmtId="164" fontId="5" fillId="0" borderId="0" xfId="1" applyNumberFormat="1" applyFont="1"/>
    <xf numFmtId="0" fontId="5" fillId="8" borderId="1" xfId="0" applyFont="1" applyFill="1" applyBorder="1"/>
    <xf numFmtId="3" fontId="5" fillId="8" borderId="1" xfId="0" applyNumberFormat="1" applyFont="1" applyFill="1" applyBorder="1"/>
    <xf numFmtId="0" fontId="5" fillId="9" borderId="0" xfId="0" applyFont="1" applyFill="1"/>
    <xf numFmtId="0" fontId="5" fillId="10" borderId="1" xfId="0" applyFont="1" applyFill="1" applyBorder="1"/>
    <xf numFmtId="3" fontId="5" fillId="10" borderId="1" xfId="0" applyNumberFormat="1" applyFont="1" applyFill="1" applyBorder="1"/>
    <xf numFmtId="0" fontId="5" fillId="11" borderId="1" xfId="0" applyFont="1" applyFill="1" applyBorder="1"/>
    <xf numFmtId="3" fontId="5" fillId="11" borderId="1" xfId="0" applyNumberFormat="1" applyFont="1" applyFill="1" applyBorder="1"/>
    <xf numFmtId="0" fontId="5" fillId="12" borderId="1" xfId="0" applyFont="1" applyFill="1" applyBorder="1"/>
    <xf numFmtId="0" fontId="5" fillId="12" borderId="6" xfId="0" applyFont="1" applyFill="1" applyBorder="1"/>
    <xf numFmtId="3" fontId="5" fillId="12" borderId="1" xfId="0" applyNumberFormat="1" applyFont="1" applyFill="1" applyBorder="1"/>
    <xf numFmtId="0" fontId="5" fillId="13" borderId="5" xfId="0" applyFont="1" applyFill="1" applyBorder="1"/>
    <xf numFmtId="0" fontId="5" fillId="13" borderId="1" xfId="0" applyFont="1" applyFill="1" applyBorder="1"/>
    <xf numFmtId="0" fontId="5" fillId="13" borderId="2" xfId="0" applyFont="1" applyFill="1" applyBorder="1"/>
    <xf numFmtId="3" fontId="5" fillId="13" borderId="2" xfId="0" applyNumberFormat="1" applyFont="1" applyFill="1" applyBorder="1"/>
    <xf numFmtId="9" fontId="5" fillId="8" borderId="1" xfId="0" applyNumberFormat="1" applyFont="1" applyFill="1" applyBorder="1"/>
    <xf numFmtId="9" fontId="5" fillId="10" borderId="1" xfId="0" applyNumberFormat="1" applyFont="1" applyFill="1" applyBorder="1"/>
    <xf numFmtId="9" fontId="5" fillId="11" borderId="1" xfId="0" applyNumberFormat="1" applyFont="1" applyFill="1" applyBorder="1"/>
    <xf numFmtId="3" fontId="5" fillId="12" borderId="6" xfId="0" applyNumberFormat="1" applyFont="1" applyFill="1" applyBorder="1"/>
    <xf numFmtId="9" fontId="5" fillId="12" borderId="1" xfId="0" applyNumberFormat="1" applyFont="1" applyFill="1" applyBorder="1"/>
    <xf numFmtId="9" fontId="5" fillId="13" borderId="2" xfId="0" applyNumberFormat="1" applyFont="1" applyFill="1" applyBorder="1"/>
    <xf numFmtId="0" fontId="5" fillId="0" borderId="7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7" borderId="7" xfId="0" applyFont="1" applyFill="1" applyBorder="1" applyAlignment="1">
      <alignment horizontal="left" wrapText="1"/>
    </xf>
    <xf numFmtId="0" fontId="5" fillId="7" borderId="0" xfId="0" applyFont="1" applyFill="1" applyAlignment="1">
      <alignment horizontal="left" wrapText="1"/>
    </xf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opLeftCell="A3" workbookViewId="0">
      <selection activeCell="G1" sqref="G1:I1048576"/>
    </sheetView>
  </sheetViews>
  <sheetFormatPr defaultRowHeight="15" x14ac:dyDescent="0.25"/>
  <cols>
    <col min="1" max="1" width="17.28515625" customWidth="1"/>
    <col min="2" max="2" width="19.7109375" bestFit="1" customWidth="1"/>
    <col min="3" max="3" width="17.140625" customWidth="1"/>
    <col min="4" max="4" width="17.7109375" customWidth="1"/>
    <col min="5" max="5" width="17.85546875" customWidth="1"/>
    <col min="6" max="6" width="17.7109375" customWidth="1"/>
    <col min="7" max="10" width="15.5703125" customWidth="1"/>
  </cols>
  <sheetData>
    <row r="1" spans="1:9" s="6" customFormat="1" x14ac:dyDescent="0.25">
      <c r="A1" s="6" t="s">
        <v>19</v>
      </c>
    </row>
    <row r="3" spans="1:9" s="1" customFormat="1" ht="198" customHeight="1" x14ac:dyDescent="0.25">
      <c r="A3" s="2" t="s">
        <v>0</v>
      </c>
      <c r="B3" s="2" t="s">
        <v>7</v>
      </c>
      <c r="C3" s="2" t="s">
        <v>11</v>
      </c>
      <c r="D3" s="2" t="s">
        <v>12</v>
      </c>
      <c r="E3" s="2" t="s">
        <v>13</v>
      </c>
      <c r="F3" s="2" t="s">
        <v>16</v>
      </c>
      <c r="G3" s="2" t="s">
        <v>9</v>
      </c>
      <c r="H3" s="2" t="s">
        <v>8</v>
      </c>
      <c r="I3" s="2" t="s">
        <v>10</v>
      </c>
    </row>
    <row r="4" spans="1:9" s="1" customFormat="1" ht="4.9000000000000004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7" t="s">
        <v>1</v>
      </c>
      <c r="B5" s="7" t="s">
        <v>20</v>
      </c>
      <c r="C5" s="7">
        <v>6422</v>
      </c>
      <c r="D5" s="7">
        <v>4963</v>
      </c>
      <c r="E5" s="7">
        <v>610</v>
      </c>
      <c r="F5" s="8">
        <f t="shared" ref="F5:F7" si="0">E5/C5</f>
        <v>9.498598567424478E-2</v>
      </c>
      <c r="G5" s="7"/>
      <c r="H5" s="7"/>
      <c r="I5" s="7"/>
    </row>
    <row r="6" spans="1:9" x14ac:dyDescent="0.25">
      <c r="A6" s="9" t="s">
        <v>2</v>
      </c>
      <c r="B6" s="9" t="s">
        <v>20</v>
      </c>
      <c r="C6" s="9">
        <v>1726</v>
      </c>
      <c r="D6" s="9">
        <v>1687</v>
      </c>
      <c r="E6" s="9">
        <v>62</v>
      </c>
      <c r="F6" s="10">
        <f t="shared" si="0"/>
        <v>3.5921205098493628E-2</v>
      </c>
      <c r="G6" s="9"/>
      <c r="H6" s="9"/>
      <c r="I6" s="9"/>
    </row>
    <row r="7" spans="1:9" x14ac:dyDescent="0.25">
      <c r="A7" s="11" t="s">
        <v>3</v>
      </c>
      <c r="B7" s="11" t="s">
        <v>20</v>
      </c>
      <c r="C7" s="11">
        <v>6924</v>
      </c>
      <c r="D7" s="11">
        <v>5636</v>
      </c>
      <c r="E7" s="11">
        <v>1507</v>
      </c>
      <c r="F7" s="12">
        <f t="shared" si="0"/>
        <v>0.21764875794338531</v>
      </c>
      <c r="G7" s="11"/>
      <c r="H7" s="11"/>
      <c r="I7" s="11"/>
    </row>
    <row r="8" spans="1:9" x14ac:dyDescent="0.25">
      <c r="A8" s="13" t="s">
        <v>4</v>
      </c>
      <c r="B8" s="13" t="s">
        <v>20</v>
      </c>
      <c r="C8" s="14">
        <v>6349</v>
      </c>
      <c r="D8" s="13">
        <v>4880</v>
      </c>
      <c r="E8" s="13">
        <v>1606</v>
      </c>
      <c r="F8" s="15">
        <f>E8/C8</f>
        <v>0.25295322097968181</v>
      </c>
      <c r="G8" s="13"/>
      <c r="H8" s="13"/>
      <c r="I8" s="13"/>
    </row>
    <row r="9" spans="1:9" ht="15.75" thickBot="1" x14ac:dyDescent="0.3">
      <c r="A9" s="16" t="s">
        <v>5</v>
      </c>
      <c r="B9" s="17" t="s">
        <v>20</v>
      </c>
      <c r="C9" s="18">
        <v>1946</v>
      </c>
      <c r="D9" s="16">
        <v>1667</v>
      </c>
      <c r="E9" s="16">
        <v>57</v>
      </c>
      <c r="F9" s="19">
        <f>E9/C9</f>
        <v>2.9290853031860225E-2</v>
      </c>
      <c r="G9" s="16"/>
      <c r="H9" s="16"/>
      <c r="I9" s="18"/>
    </row>
    <row r="10" spans="1:9" s="6" customFormat="1" ht="15.75" thickBot="1" x14ac:dyDescent="0.3">
      <c r="A10" s="20" t="s">
        <v>6</v>
      </c>
      <c r="B10" s="21" t="s">
        <v>20</v>
      </c>
      <c r="C10" s="21">
        <f>SUM(C5:C9)</f>
        <v>23367</v>
      </c>
      <c r="D10" s="21">
        <f t="shared" ref="D10:E10" si="1">SUM(D5:D9)</f>
        <v>18833</v>
      </c>
      <c r="E10" s="21">
        <f t="shared" si="1"/>
        <v>3842</v>
      </c>
      <c r="F10" s="22">
        <f>E10/C10</f>
        <v>0.16441990841785423</v>
      </c>
      <c r="G10" s="23" t="e">
        <f>AVERAGE(G5:G9)</f>
        <v>#DIV/0!</v>
      </c>
      <c r="H10" s="23" t="e">
        <f>AVERAGE(H5:H9)</f>
        <v>#DIV/0!</v>
      </c>
    </row>
    <row r="12" spans="1:9" s="6" customFormat="1" x14ac:dyDescent="0.25">
      <c r="A12" s="6" t="s">
        <v>21</v>
      </c>
    </row>
    <row r="14" spans="1:9" ht="129.6" customHeight="1" x14ac:dyDescent="0.25">
      <c r="A14" s="2" t="s">
        <v>0</v>
      </c>
      <c r="B14" s="2" t="s">
        <v>7</v>
      </c>
      <c r="C14" s="2" t="s">
        <v>15</v>
      </c>
      <c r="D14" s="2" t="s">
        <v>14</v>
      </c>
      <c r="E14" s="2" t="s">
        <v>17</v>
      </c>
    </row>
    <row r="15" spans="1:9" x14ac:dyDescent="0.25">
      <c r="A15" s="2"/>
      <c r="B15" s="2"/>
      <c r="C15" s="2"/>
      <c r="D15" s="2"/>
      <c r="E15" s="2"/>
    </row>
    <row r="16" spans="1:9" x14ac:dyDescent="0.25">
      <c r="A16" s="7" t="s">
        <v>1</v>
      </c>
      <c r="B16" s="7" t="s">
        <v>20</v>
      </c>
      <c r="C16" s="7">
        <v>2606</v>
      </c>
      <c r="D16" s="7">
        <v>2683</v>
      </c>
      <c r="E16" s="7"/>
    </row>
    <row r="17" spans="1:5" x14ac:dyDescent="0.25">
      <c r="A17" s="9" t="s">
        <v>2</v>
      </c>
      <c r="B17" s="9" t="s">
        <v>20</v>
      </c>
      <c r="C17" s="9">
        <v>827</v>
      </c>
      <c r="D17" s="9">
        <v>827</v>
      </c>
      <c r="E17" s="9"/>
    </row>
    <row r="18" spans="1:5" x14ac:dyDescent="0.25">
      <c r="A18" s="11" t="s">
        <v>3</v>
      </c>
      <c r="B18" s="11" t="s">
        <v>20</v>
      </c>
      <c r="C18" s="11">
        <v>2435</v>
      </c>
      <c r="D18" s="11">
        <v>2215</v>
      </c>
      <c r="E18" s="11"/>
    </row>
    <row r="19" spans="1:5" x14ac:dyDescent="0.25">
      <c r="A19" s="13" t="s">
        <v>4</v>
      </c>
      <c r="B19" s="13" t="s">
        <v>20</v>
      </c>
      <c r="C19" s="14">
        <v>2802</v>
      </c>
      <c r="D19" s="13">
        <v>2346</v>
      </c>
      <c r="E19" s="13"/>
    </row>
    <row r="20" spans="1:5" ht="15.75" thickBot="1" x14ac:dyDescent="0.3">
      <c r="A20" s="16" t="s">
        <v>5</v>
      </c>
      <c r="B20" s="17" t="s">
        <v>20</v>
      </c>
      <c r="C20" s="18">
        <v>738</v>
      </c>
      <c r="D20" s="16">
        <v>681</v>
      </c>
      <c r="E20" s="16"/>
    </row>
    <row r="21" spans="1:5" ht="15.75" thickBot="1" x14ac:dyDescent="0.3">
      <c r="A21" s="3" t="s">
        <v>6</v>
      </c>
      <c r="B21" s="4" t="s">
        <v>20</v>
      </c>
      <c r="C21" s="4">
        <f t="shared" ref="C21:D21" si="2">SUM(C16:C20)</f>
        <v>9408</v>
      </c>
      <c r="D21" s="4">
        <f t="shared" si="2"/>
        <v>8752</v>
      </c>
      <c r="E21" s="5" t="e">
        <f>AVERAGE(E16:E20)</f>
        <v>#DIV/0!</v>
      </c>
    </row>
    <row r="23" spans="1:5" x14ac:dyDescent="0.25">
      <c r="E23" t="s">
        <v>18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FD5E3-7431-48E9-93DB-8465AD743E7B}">
  <sheetPr>
    <tabColor theme="9"/>
  </sheetPr>
  <dimension ref="A1:I26"/>
  <sheetViews>
    <sheetView zoomScale="70" zoomScaleNormal="70" workbookViewId="0"/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36</v>
      </c>
      <c r="D6" s="70">
        <v>3351</v>
      </c>
      <c r="E6" s="70">
        <v>2814</v>
      </c>
      <c r="F6" s="70">
        <v>501</v>
      </c>
      <c r="G6" s="87">
        <f>F6/(F6+E6)</f>
        <v>0.151131221719457</v>
      </c>
    </row>
    <row r="7" spans="1:9" x14ac:dyDescent="0.35">
      <c r="B7" s="72" t="s">
        <v>2</v>
      </c>
      <c r="C7" s="72" t="s">
        <v>36</v>
      </c>
      <c r="D7" s="73">
        <v>1220</v>
      </c>
      <c r="E7" s="73">
        <v>962</v>
      </c>
      <c r="F7" s="73">
        <v>43</v>
      </c>
      <c r="G7" s="88">
        <f t="shared" ref="G7:G11" si="0">F7/(F7+E7)</f>
        <v>4.2786069651741296E-2</v>
      </c>
    </row>
    <row r="8" spans="1:9" x14ac:dyDescent="0.35">
      <c r="B8" s="75" t="s">
        <v>3</v>
      </c>
      <c r="C8" s="75" t="s">
        <v>36</v>
      </c>
      <c r="D8" s="76">
        <v>3876</v>
      </c>
      <c r="E8" s="76">
        <v>2586</v>
      </c>
      <c r="F8" s="76">
        <v>1271</v>
      </c>
      <c r="G8" s="89">
        <f t="shared" si="0"/>
        <v>0.32953072336012446</v>
      </c>
    </row>
    <row r="9" spans="1:9" x14ac:dyDescent="0.35">
      <c r="B9" s="78" t="s">
        <v>4</v>
      </c>
      <c r="C9" s="78" t="s">
        <v>36</v>
      </c>
      <c r="D9" s="79">
        <v>3599</v>
      </c>
      <c r="E9" s="80">
        <v>2660</v>
      </c>
      <c r="F9" s="80">
        <v>1418</v>
      </c>
      <c r="G9" s="90">
        <f t="shared" si="0"/>
        <v>0.34771947032859246</v>
      </c>
    </row>
    <row r="10" spans="1:9" ht="21.75" thickBot="1" x14ac:dyDescent="0.4">
      <c r="B10" s="82" t="s">
        <v>5</v>
      </c>
      <c r="C10" s="83" t="s">
        <v>36</v>
      </c>
      <c r="D10" s="84">
        <v>1355</v>
      </c>
      <c r="E10" s="85">
        <v>1091</v>
      </c>
      <c r="F10" s="85">
        <v>90</v>
      </c>
      <c r="G10" s="91">
        <f t="shared" si="0"/>
        <v>7.620660457239628E-2</v>
      </c>
    </row>
    <row r="11" spans="1:9" ht="30.75" customHeight="1" thickBot="1" x14ac:dyDescent="0.4">
      <c r="B11" s="62" t="s">
        <v>6</v>
      </c>
      <c r="C11" s="63" t="s">
        <v>36</v>
      </c>
      <c r="D11" s="64">
        <f>SUM(D6:D10)</f>
        <v>13401</v>
      </c>
      <c r="E11" s="64">
        <f t="shared" ref="E11:F11" si="1">SUM(E6:E10)</f>
        <v>10113</v>
      </c>
      <c r="F11" s="64">
        <f t="shared" si="1"/>
        <v>3323</v>
      </c>
      <c r="G11" s="92">
        <f t="shared" si="0"/>
        <v>0.24732063114022029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36</v>
      </c>
      <c r="D18" s="70">
        <v>2425</v>
      </c>
      <c r="E18" s="70">
        <v>2262</v>
      </c>
      <c r="F18" s="58"/>
      <c r="G18" s="58"/>
    </row>
    <row r="19" spans="2:7" x14ac:dyDescent="0.35">
      <c r="B19" s="72" t="s">
        <v>2</v>
      </c>
      <c r="C19" s="72" t="s">
        <v>36</v>
      </c>
      <c r="D19" s="73">
        <v>1296</v>
      </c>
      <c r="E19" s="73">
        <v>1296</v>
      </c>
      <c r="F19" s="58"/>
      <c r="G19" s="58"/>
    </row>
    <row r="20" spans="2:7" x14ac:dyDescent="0.35">
      <c r="B20" s="75" t="s">
        <v>3</v>
      </c>
      <c r="C20" s="75" t="s">
        <v>36</v>
      </c>
      <c r="D20" s="76">
        <v>3212</v>
      </c>
      <c r="E20" s="76">
        <v>2913</v>
      </c>
      <c r="F20" s="58"/>
      <c r="G20" s="58"/>
    </row>
    <row r="21" spans="2:7" x14ac:dyDescent="0.35">
      <c r="B21" s="78" t="s">
        <v>4</v>
      </c>
      <c r="C21" s="78" t="s">
        <v>36</v>
      </c>
      <c r="D21" s="79">
        <v>2290</v>
      </c>
      <c r="E21" s="80">
        <v>2017</v>
      </c>
      <c r="F21" s="58"/>
      <c r="G21" s="58"/>
    </row>
    <row r="22" spans="2:7" ht="21.75" thickBot="1" x14ac:dyDescent="0.4">
      <c r="B22" s="82" t="s">
        <v>5</v>
      </c>
      <c r="C22" s="83" t="s">
        <v>36</v>
      </c>
      <c r="D22" s="84">
        <v>1043</v>
      </c>
      <c r="E22" s="85">
        <v>756</v>
      </c>
      <c r="F22" s="58"/>
      <c r="G22" s="58"/>
    </row>
    <row r="23" spans="2:7" ht="21.75" thickBot="1" x14ac:dyDescent="0.4">
      <c r="B23" s="62" t="s">
        <v>6</v>
      </c>
      <c r="C23" s="63" t="s">
        <v>36</v>
      </c>
      <c r="D23" s="64">
        <f t="shared" ref="D23:E23" si="2">SUM(D18:D22)</f>
        <v>10266</v>
      </c>
      <c r="E23" s="64">
        <f t="shared" si="2"/>
        <v>9244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EDC55-633D-4A6C-9697-AE5BCD675BFB}">
  <sheetPr>
    <tabColor theme="9"/>
  </sheetPr>
  <dimension ref="A1:I26"/>
  <sheetViews>
    <sheetView zoomScale="70" zoomScaleNormal="70" workbookViewId="0"/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37</v>
      </c>
      <c r="D6" s="70">
        <v>3936</v>
      </c>
      <c r="E6" s="70">
        <v>3357</v>
      </c>
      <c r="F6" s="70">
        <v>636</v>
      </c>
      <c r="G6" s="87">
        <f>F6/(F6+E6)</f>
        <v>0.15927873779113449</v>
      </c>
    </row>
    <row r="7" spans="1:9" x14ac:dyDescent="0.35">
      <c r="B7" s="72" t="s">
        <v>2</v>
      </c>
      <c r="C7" s="72" t="s">
        <v>37</v>
      </c>
      <c r="D7" s="73">
        <v>1326</v>
      </c>
      <c r="E7" s="73">
        <v>1116</v>
      </c>
      <c r="F7" s="73">
        <v>77</v>
      </c>
      <c r="G7" s="88">
        <f t="shared" ref="G7:G11" si="0">F7/(F7+E7)</f>
        <v>6.4543168482816424E-2</v>
      </c>
    </row>
    <row r="8" spans="1:9" x14ac:dyDescent="0.35">
      <c r="B8" s="75" t="s">
        <v>3</v>
      </c>
      <c r="C8" s="75" t="s">
        <v>37</v>
      </c>
      <c r="D8" s="76">
        <v>4571</v>
      </c>
      <c r="E8" s="76">
        <v>2943</v>
      </c>
      <c r="F8" s="76">
        <v>1529</v>
      </c>
      <c r="G8" s="89">
        <f t="shared" si="0"/>
        <v>0.3419051878354204</v>
      </c>
    </row>
    <row r="9" spans="1:9" x14ac:dyDescent="0.35">
      <c r="B9" s="78" t="s">
        <v>4</v>
      </c>
      <c r="C9" s="78" t="s">
        <v>37</v>
      </c>
      <c r="D9" s="79">
        <v>4266</v>
      </c>
      <c r="E9" s="80">
        <v>3177</v>
      </c>
      <c r="F9" s="80">
        <v>1634</v>
      </c>
      <c r="G9" s="90">
        <f t="shared" si="0"/>
        <v>0.33963832882976513</v>
      </c>
    </row>
    <row r="10" spans="1:9" ht="21.75" thickBot="1" x14ac:dyDescent="0.4">
      <c r="B10" s="82" t="s">
        <v>5</v>
      </c>
      <c r="C10" s="83" t="s">
        <v>37</v>
      </c>
      <c r="D10" s="84">
        <v>1551</v>
      </c>
      <c r="E10" s="85">
        <v>1341</v>
      </c>
      <c r="F10" s="85">
        <v>111</v>
      </c>
      <c r="G10" s="91">
        <f t="shared" si="0"/>
        <v>7.6446280991735532E-2</v>
      </c>
    </row>
    <row r="11" spans="1:9" ht="30.75" customHeight="1" thickBot="1" x14ac:dyDescent="0.4">
      <c r="B11" s="62" t="s">
        <v>6</v>
      </c>
      <c r="C11" s="63" t="s">
        <v>37</v>
      </c>
      <c r="D11" s="64">
        <f>SUM(D6:D10)</f>
        <v>15650</v>
      </c>
      <c r="E11" s="64">
        <f t="shared" ref="E11:F11" si="1">SUM(E6:E10)</f>
        <v>11934</v>
      </c>
      <c r="F11" s="64">
        <f t="shared" si="1"/>
        <v>3987</v>
      </c>
      <c r="G11" s="92">
        <f t="shared" si="0"/>
        <v>0.25042396834369701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37</v>
      </c>
      <c r="D18" s="70">
        <v>2825</v>
      </c>
      <c r="E18" s="70">
        <v>2543</v>
      </c>
      <c r="F18" s="58"/>
      <c r="G18" s="58"/>
    </row>
    <row r="19" spans="2:7" x14ac:dyDescent="0.35">
      <c r="B19" s="72" t="s">
        <v>2</v>
      </c>
      <c r="C19" s="72" t="s">
        <v>37</v>
      </c>
      <c r="D19" s="73">
        <v>1453</v>
      </c>
      <c r="E19" s="73">
        <v>1453</v>
      </c>
      <c r="F19" s="58"/>
      <c r="G19" s="58"/>
    </row>
    <row r="20" spans="2:7" x14ac:dyDescent="0.35">
      <c r="B20" s="75" t="s">
        <v>3</v>
      </c>
      <c r="C20" s="75" t="s">
        <v>37</v>
      </c>
      <c r="D20" s="76">
        <v>3802</v>
      </c>
      <c r="E20" s="76">
        <v>3519</v>
      </c>
      <c r="F20" s="58"/>
      <c r="G20" s="58"/>
    </row>
    <row r="21" spans="2:7" x14ac:dyDescent="0.35">
      <c r="B21" s="78" t="s">
        <v>4</v>
      </c>
      <c r="C21" s="78" t="s">
        <v>37</v>
      </c>
      <c r="D21" s="79">
        <v>2635</v>
      </c>
      <c r="E21" s="80">
        <v>2368</v>
      </c>
      <c r="F21" s="58"/>
      <c r="G21" s="58"/>
    </row>
    <row r="22" spans="2:7" ht="21.75" thickBot="1" x14ac:dyDescent="0.4">
      <c r="B22" s="82" t="s">
        <v>5</v>
      </c>
      <c r="C22" s="83" t="s">
        <v>37</v>
      </c>
      <c r="D22" s="84">
        <v>1258</v>
      </c>
      <c r="E22" s="85">
        <v>981</v>
      </c>
      <c r="F22" s="58"/>
      <c r="G22" s="58"/>
    </row>
    <row r="23" spans="2:7" ht="21.75" thickBot="1" x14ac:dyDescent="0.4">
      <c r="B23" s="62" t="s">
        <v>6</v>
      </c>
      <c r="C23" s="63" t="s">
        <v>37</v>
      </c>
      <c r="D23" s="64">
        <f t="shared" ref="D23:E23" si="2">SUM(D18:D22)</f>
        <v>11973</v>
      </c>
      <c r="E23" s="64">
        <f t="shared" si="2"/>
        <v>10864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7B055-5EE1-4646-8C4B-51DEC2D5934E}">
  <sheetPr>
    <tabColor theme="9"/>
  </sheetPr>
  <dimension ref="A1:I26"/>
  <sheetViews>
    <sheetView topLeftCell="A4" zoomScale="70" zoomScaleNormal="70" workbookViewId="0">
      <selection activeCell="D19" sqref="D19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38</v>
      </c>
      <c r="D6" s="70">
        <v>4439</v>
      </c>
      <c r="E6" s="70">
        <v>3661</v>
      </c>
      <c r="F6" s="70">
        <v>689</v>
      </c>
      <c r="G6" s="87">
        <f>F6/(F6+E6)</f>
        <v>0.15839080459770116</v>
      </c>
    </row>
    <row r="7" spans="1:9" x14ac:dyDescent="0.35">
      <c r="B7" s="72" t="s">
        <v>2</v>
      </c>
      <c r="C7" s="72" t="s">
        <v>38</v>
      </c>
      <c r="D7" s="73">
        <v>1398</v>
      </c>
      <c r="E7" s="73">
        <v>1230</v>
      </c>
      <c r="F7" s="73">
        <v>85</v>
      </c>
      <c r="G7" s="88">
        <f t="shared" ref="G7:G11" si="0">F7/(F7+E7)</f>
        <v>6.4638783269961975E-2</v>
      </c>
    </row>
    <row r="8" spans="1:9" x14ac:dyDescent="0.35">
      <c r="B8" s="75" t="s">
        <v>3</v>
      </c>
      <c r="C8" s="75" t="s">
        <v>38</v>
      </c>
      <c r="D8" s="76">
        <v>5179</v>
      </c>
      <c r="E8" s="76">
        <v>3284</v>
      </c>
      <c r="F8" s="76">
        <v>1822</v>
      </c>
      <c r="G8" s="89">
        <f t="shared" si="0"/>
        <v>0.35683509596553076</v>
      </c>
    </row>
    <row r="9" spans="1:9" x14ac:dyDescent="0.35">
      <c r="B9" s="78" t="s">
        <v>4</v>
      </c>
      <c r="C9" s="78" t="s">
        <v>38</v>
      </c>
      <c r="D9" s="79">
        <v>4935</v>
      </c>
      <c r="E9" s="80">
        <v>3762</v>
      </c>
      <c r="F9" s="80">
        <v>1833</v>
      </c>
      <c r="G9" s="90">
        <f t="shared" si="0"/>
        <v>0.32761394101876673</v>
      </c>
    </row>
    <row r="10" spans="1:9" ht="21.75" thickBot="1" x14ac:dyDescent="0.4">
      <c r="B10" s="82" t="s">
        <v>5</v>
      </c>
      <c r="C10" s="83" t="s">
        <v>38</v>
      </c>
      <c r="D10" s="84">
        <v>1762</v>
      </c>
      <c r="E10" s="85">
        <v>1549</v>
      </c>
      <c r="F10" s="85">
        <v>131</v>
      </c>
      <c r="G10" s="91">
        <f t="shared" si="0"/>
        <v>7.7976190476190477E-2</v>
      </c>
    </row>
    <row r="11" spans="1:9" ht="30.75" customHeight="1" thickBot="1" x14ac:dyDescent="0.4">
      <c r="B11" s="62" t="s">
        <v>6</v>
      </c>
      <c r="C11" s="63" t="s">
        <v>38</v>
      </c>
      <c r="D11" s="64">
        <f>SUM(D6:D10)</f>
        <v>17713</v>
      </c>
      <c r="E11" s="64">
        <f t="shared" ref="E11:F11" si="1">SUM(E6:E10)</f>
        <v>13486</v>
      </c>
      <c r="F11" s="64">
        <f t="shared" si="1"/>
        <v>4560</v>
      </c>
      <c r="G11" s="92">
        <f t="shared" si="0"/>
        <v>0.25268757619417043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38</v>
      </c>
      <c r="D18" s="70">
        <v>3025</v>
      </c>
      <c r="E18" s="70">
        <v>2789</v>
      </c>
      <c r="F18" s="58"/>
      <c r="G18" s="58"/>
    </row>
    <row r="19" spans="2:7" x14ac:dyDescent="0.35">
      <c r="B19" s="72" t="s">
        <v>2</v>
      </c>
      <c r="C19" s="72" t="s">
        <v>38</v>
      </c>
      <c r="D19" s="73">
        <v>1632</v>
      </c>
      <c r="E19" s="73">
        <v>1567</v>
      </c>
      <c r="F19" s="58"/>
      <c r="G19" s="58"/>
    </row>
    <row r="20" spans="2:7" x14ac:dyDescent="0.35">
      <c r="B20" s="75" t="s">
        <v>3</v>
      </c>
      <c r="C20" s="75" t="s">
        <v>38</v>
      </c>
      <c r="D20" s="76">
        <v>4255</v>
      </c>
      <c r="E20" s="76">
        <v>4021</v>
      </c>
      <c r="F20" s="58"/>
      <c r="G20" s="58"/>
    </row>
    <row r="21" spans="2:7" x14ac:dyDescent="0.35">
      <c r="B21" s="78" t="s">
        <v>4</v>
      </c>
      <c r="C21" s="78" t="s">
        <v>38</v>
      </c>
      <c r="D21" s="79">
        <v>2970</v>
      </c>
      <c r="E21" s="80">
        <v>2722</v>
      </c>
      <c r="F21" s="58"/>
      <c r="G21" s="58"/>
    </row>
    <row r="22" spans="2:7" ht="21.75" thickBot="1" x14ac:dyDescent="0.4">
      <c r="B22" s="82" t="s">
        <v>5</v>
      </c>
      <c r="C22" s="83" t="s">
        <v>38</v>
      </c>
      <c r="D22" s="84">
        <v>1382</v>
      </c>
      <c r="E22" s="85">
        <v>1135</v>
      </c>
      <c r="F22" s="58"/>
      <c r="G22" s="58"/>
    </row>
    <row r="23" spans="2:7" ht="21.75" thickBot="1" x14ac:dyDescent="0.4">
      <c r="B23" s="62" t="s">
        <v>6</v>
      </c>
      <c r="C23" s="63" t="s">
        <v>38</v>
      </c>
      <c r="D23" s="64">
        <f t="shared" ref="D23:E23" si="2">SUM(D18:D22)</f>
        <v>13264</v>
      </c>
      <c r="E23" s="64">
        <f t="shared" si="2"/>
        <v>12234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746D0-AFFB-42F3-AE4E-9AD56C6B3ADB}">
  <sheetPr>
    <tabColor theme="9"/>
  </sheetPr>
  <dimension ref="A1:I26"/>
  <sheetViews>
    <sheetView topLeftCell="A4" zoomScale="70" zoomScaleNormal="70" workbookViewId="0">
      <selection activeCell="E21" sqref="E21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39</v>
      </c>
      <c r="D6" s="70">
        <v>5330</v>
      </c>
      <c r="E6" s="70">
        <v>4200</v>
      </c>
      <c r="F6" s="70">
        <v>836</v>
      </c>
      <c r="G6" s="87">
        <f>F6/(F6+E6)</f>
        <v>0.16600476568705322</v>
      </c>
    </row>
    <row r="7" spans="1:9" x14ac:dyDescent="0.35">
      <c r="B7" s="72" t="s">
        <v>2</v>
      </c>
      <c r="C7" s="72" t="s">
        <v>39</v>
      </c>
      <c r="D7" s="73">
        <v>1575</v>
      </c>
      <c r="E7" s="73">
        <v>1449</v>
      </c>
      <c r="F7" s="73">
        <v>87</v>
      </c>
      <c r="G7" s="88">
        <f t="shared" ref="G7:G11" si="0">F7/(F7+E7)</f>
        <v>5.6640625E-2</v>
      </c>
    </row>
    <row r="8" spans="1:9" x14ac:dyDescent="0.35">
      <c r="B8" s="75" t="s">
        <v>3</v>
      </c>
      <c r="C8" s="75" t="s">
        <v>39</v>
      </c>
      <c r="D8" s="76">
        <v>6238</v>
      </c>
      <c r="E8" s="76">
        <v>3791</v>
      </c>
      <c r="F8" s="76">
        <v>2122</v>
      </c>
      <c r="G8" s="89">
        <f t="shared" si="0"/>
        <v>0.35887028581092506</v>
      </c>
    </row>
    <row r="9" spans="1:9" x14ac:dyDescent="0.35">
      <c r="B9" s="78" t="s">
        <v>4</v>
      </c>
      <c r="C9" s="78" t="s">
        <v>39</v>
      </c>
      <c r="D9" s="79">
        <v>6164</v>
      </c>
      <c r="E9" s="80">
        <v>4375</v>
      </c>
      <c r="F9" s="80">
        <v>2061</v>
      </c>
      <c r="G9" s="90">
        <f t="shared" si="0"/>
        <v>0.32022995649471719</v>
      </c>
    </row>
    <row r="10" spans="1:9" ht="21.75" thickBot="1" x14ac:dyDescent="0.4">
      <c r="B10" s="82" t="s">
        <v>5</v>
      </c>
      <c r="C10" s="83" t="s">
        <v>39</v>
      </c>
      <c r="D10" s="84">
        <v>2097</v>
      </c>
      <c r="E10" s="85">
        <v>1763</v>
      </c>
      <c r="F10" s="85">
        <v>143</v>
      </c>
      <c r="G10" s="91">
        <f t="shared" si="0"/>
        <v>7.5026232948583418E-2</v>
      </c>
    </row>
    <row r="11" spans="1:9" ht="30.75" customHeight="1" thickBot="1" x14ac:dyDescent="0.4">
      <c r="B11" s="62" t="s">
        <v>6</v>
      </c>
      <c r="C11" s="63" t="s">
        <v>39</v>
      </c>
      <c r="D11" s="64">
        <f>SUM(D6:D10)</f>
        <v>21404</v>
      </c>
      <c r="E11" s="64">
        <f t="shared" ref="E11:F11" si="1">SUM(E6:E10)</f>
        <v>15578</v>
      </c>
      <c r="F11" s="64">
        <f t="shared" si="1"/>
        <v>5249</v>
      </c>
      <c r="G11" s="92">
        <f t="shared" si="0"/>
        <v>0.25202861669947663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39</v>
      </c>
      <c r="D18" s="70">
        <v>3376</v>
      </c>
      <c r="E18" s="70">
        <v>3159</v>
      </c>
      <c r="F18" s="58"/>
      <c r="G18" s="58"/>
    </row>
    <row r="19" spans="2:7" x14ac:dyDescent="0.35">
      <c r="B19" s="72" t="s">
        <v>2</v>
      </c>
      <c r="C19" s="72" t="s">
        <v>39</v>
      </c>
      <c r="D19" s="73">
        <v>1490</v>
      </c>
      <c r="E19" s="73">
        <v>1376</v>
      </c>
      <c r="F19" s="58"/>
      <c r="G19" s="58"/>
    </row>
    <row r="20" spans="2:7" x14ac:dyDescent="0.35">
      <c r="B20" s="75" t="s">
        <v>3</v>
      </c>
      <c r="C20" s="75" t="s">
        <v>39</v>
      </c>
      <c r="D20" s="76">
        <v>4729</v>
      </c>
      <c r="E20" s="76">
        <v>4553</v>
      </c>
      <c r="F20" s="58"/>
      <c r="G20" s="58"/>
    </row>
    <row r="21" spans="2:7" x14ac:dyDescent="0.35">
      <c r="B21" s="78" t="s">
        <v>4</v>
      </c>
      <c r="C21" s="78" t="s">
        <v>39</v>
      </c>
      <c r="D21" s="79">
        <v>3133</v>
      </c>
      <c r="E21" s="80">
        <v>3021</v>
      </c>
      <c r="F21" s="58"/>
      <c r="G21" s="58"/>
    </row>
    <row r="22" spans="2:7" ht="21.75" thickBot="1" x14ac:dyDescent="0.4">
      <c r="B22" s="82" t="s">
        <v>5</v>
      </c>
      <c r="C22" s="83" t="s">
        <v>39</v>
      </c>
      <c r="D22" s="84">
        <v>1548</v>
      </c>
      <c r="E22" s="85">
        <v>1327</v>
      </c>
      <c r="F22" s="58"/>
      <c r="G22" s="58"/>
    </row>
    <row r="23" spans="2:7" ht="21.75" thickBot="1" x14ac:dyDescent="0.4">
      <c r="B23" s="62" t="s">
        <v>6</v>
      </c>
      <c r="C23" s="63" t="s">
        <v>39</v>
      </c>
      <c r="D23" s="64">
        <f t="shared" ref="D23:E23" si="2">SUM(D18:D22)</f>
        <v>14276</v>
      </c>
      <c r="E23" s="64">
        <f t="shared" si="2"/>
        <v>13436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C1450-DC2A-4B6C-8701-908E505F43BF}">
  <sheetPr>
    <tabColor theme="9"/>
  </sheetPr>
  <dimension ref="A1:I26"/>
  <sheetViews>
    <sheetView topLeftCell="A4" zoomScale="70" zoomScaleNormal="70" workbookViewId="0">
      <selection activeCell="F22" sqref="F22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40</v>
      </c>
      <c r="D6" s="70">
        <v>6692</v>
      </c>
      <c r="E6" s="70">
        <v>4819</v>
      </c>
      <c r="F6" s="70">
        <v>973</v>
      </c>
      <c r="G6" s="87">
        <f>F6/(F6+E6)</f>
        <v>0.16799033149171272</v>
      </c>
    </row>
    <row r="7" spans="1:9" x14ac:dyDescent="0.35">
      <c r="B7" s="72" t="s">
        <v>2</v>
      </c>
      <c r="C7" s="72" t="s">
        <v>40</v>
      </c>
      <c r="D7" s="73">
        <v>2158</v>
      </c>
      <c r="E7" s="73">
        <v>1575</v>
      </c>
      <c r="F7" s="73">
        <v>113</v>
      </c>
      <c r="G7" s="88">
        <f t="shared" ref="G7:G11" si="0">F7/(F7+E7)</f>
        <v>6.6943127962085305E-2</v>
      </c>
    </row>
    <row r="8" spans="1:9" x14ac:dyDescent="0.35">
      <c r="B8" s="75" t="s">
        <v>3</v>
      </c>
      <c r="C8" s="75" t="s">
        <v>40</v>
      </c>
      <c r="D8" s="76">
        <v>7880</v>
      </c>
      <c r="E8" s="76">
        <v>4448</v>
      </c>
      <c r="F8" s="76">
        <v>2641</v>
      </c>
      <c r="G8" s="89">
        <f t="shared" si="0"/>
        <v>0.37254901960784315</v>
      </c>
    </row>
    <row r="9" spans="1:9" x14ac:dyDescent="0.35">
      <c r="B9" s="78" t="s">
        <v>4</v>
      </c>
      <c r="C9" s="78" t="s">
        <v>40</v>
      </c>
      <c r="D9" s="79">
        <v>7911</v>
      </c>
      <c r="E9" s="80">
        <v>4462</v>
      </c>
      <c r="F9" s="80">
        <v>2092</v>
      </c>
      <c r="G9" s="90">
        <f t="shared" si="0"/>
        <v>0.31919438510833081</v>
      </c>
    </row>
    <row r="10" spans="1:9" ht="21.75" thickBot="1" x14ac:dyDescent="0.4">
      <c r="B10" s="82" t="s">
        <v>5</v>
      </c>
      <c r="C10" s="83" t="s">
        <v>40</v>
      </c>
      <c r="D10" s="84">
        <v>2691</v>
      </c>
      <c r="E10" s="85">
        <v>1965</v>
      </c>
      <c r="F10" s="85">
        <v>173</v>
      </c>
      <c r="G10" s="91">
        <f t="shared" si="0"/>
        <v>8.0916744621141248E-2</v>
      </c>
    </row>
    <row r="11" spans="1:9" ht="30.75" customHeight="1" thickBot="1" x14ac:dyDescent="0.4">
      <c r="B11" s="62" t="s">
        <v>6</v>
      </c>
      <c r="C11" s="63" t="s">
        <v>40</v>
      </c>
      <c r="D11" s="64">
        <f>SUM(D6:D10)</f>
        <v>27332</v>
      </c>
      <c r="E11" s="64">
        <f t="shared" ref="E11:F11" si="1">SUM(E6:E10)</f>
        <v>17269</v>
      </c>
      <c r="F11" s="64">
        <f t="shared" si="1"/>
        <v>5992</v>
      </c>
      <c r="G11" s="92">
        <f t="shared" si="0"/>
        <v>0.25759855552211858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40</v>
      </c>
      <c r="D18" s="70">
        <v>3689</v>
      </c>
      <c r="E18" s="70">
        <v>3446</v>
      </c>
      <c r="F18" s="58"/>
      <c r="G18" s="58"/>
    </row>
    <row r="19" spans="2:7" x14ac:dyDescent="0.35">
      <c r="B19" s="72" t="s">
        <v>2</v>
      </c>
      <c r="C19" s="72" t="s">
        <v>40</v>
      </c>
      <c r="D19" s="73">
        <v>1650</v>
      </c>
      <c r="E19" s="73">
        <v>1563</v>
      </c>
      <c r="F19" s="58"/>
      <c r="G19" s="58"/>
    </row>
    <row r="20" spans="2:7" x14ac:dyDescent="0.35">
      <c r="B20" s="75" t="s">
        <v>3</v>
      </c>
      <c r="C20" s="75" t="s">
        <v>40</v>
      </c>
      <c r="D20" s="76">
        <v>5174</v>
      </c>
      <c r="E20" s="76">
        <v>5064</v>
      </c>
      <c r="F20" s="58"/>
      <c r="G20" s="58"/>
    </row>
    <row r="21" spans="2:7" x14ac:dyDescent="0.35">
      <c r="B21" s="78" t="s">
        <v>4</v>
      </c>
      <c r="C21" s="78" t="s">
        <v>40</v>
      </c>
      <c r="D21" s="79">
        <v>3489</v>
      </c>
      <c r="E21" s="80">
        <v>3354</v>
      </c>
      <c r="F21" s="58"/>
      <c r="G21" s="58"/>
    </row>
    <row r="22" spans="2:7" ht="21.75" thickBot="1" x14ac:dyDescent="0.4">
      <c r="B22" s="82" t="s">
        <v>5</v>
      </c>
      <c r="C22" s="83" t="s">
        <v>40</v>
      </c>
      <c r="D22" s="84">
        <v>1711</v>
      </c>
      <c r="E22" s="85">
        <v>1442</v>
      </c>
      <c r="F22" s="58"/>
      <c r="G22" s="58"/>
    </row>
    <row r="23" spans="2:7" ht="21.75" thickBot="1" x14ac:dyDescent="0.4">
      <c r="B23" s="62" t="s">
        <v>6</v>
      </c>
      <c r="C23" s="63" t="s">
        <v>40</v>
      </c>
      <c r="D23" s="64">
        <f t="shared" ref="D23:E23" si="2">SUM(D18:D22)</f>
        <v>15713</v>
      </c>
      <c r="E23" s="64">
        <f t="shared" si="2"/>
        <v>14869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6DF2F-E429-4DB8-860B-DB5A2E0593A1}">
  <sheetPr>
    <tabColor theme="9"/>
  </sheetPr>
  <dimension ref="A1:I26"/>
  <sheetViews>
    <sheetView topLeftCell="A4" zoomScale="70" zoomScaleNormal="70" workbookViewId="0">
      <selection activeCell="F22" sqref="F22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41</v>
      </c>
      <c r="D6" s="70">
        <v>8339</v>
      </c>
      <c r="E6" s="70">
        <v>5400</v>
      </c>
      <c r="F6" s="70">
        <v>1127</v>
      </c>
      <c r="G6" s="87">
        <f>F6/(F6+E6)</f>
        <v>0.17266738164547266</v>
      </c>
    </row>
    <row r="7" spans="1:9" x14ac:dyDescent="0.35">
      <c r="B7" s="72" t="s">
        <v>2</v>
      </c>
      <c r="C7" s="72" t="s">
        <v>41</v>
      </c>
      <c r="D7" s="73">
        <v>2794</v>
      </c>
      <c r="E7" s="73">
        <v>1727</v>
      </c>
      <c r="F7" s="73">
        <v>144</v>
      </c>
      <c r="G7" s="88">
        <f t="shared" ref="G7:G11" si="0">F7/(F7+E7)</f>
        <v>7.6964190272581501E-2</v>
      </c>
    </row>
    <row r="8" spans="1:9" x14ac:dyDescent="0.35">
      <c r="B8" s="75" t="s">
        <v>3</v>
      </c>
      <c r="C8" s="75" t="s">
        <v>41</v>
      </c>
      <c r="D8" s="76">
        <v>9711</v>
      </c>
      <c r="E8" s="76">
        <v>5326</v>
      </c>
      <c r="F8" s="76">
        <v>3271</v>
      </c>
      <c r="G8" s="89">
        <f t="shared" si="0"/>
        <v>0.38048156333604743</v>
      </c>
    </row>
    <row r="9" spans="1:9" x14ac:dyDescent="0.35">
      <c r="B9" s="78" t="s">
        <v>4</v>
      </c>
      <c r="C9" s="78" t="s">
        <v>41</v>
      </c>
      <c r="D9" s="79">
        <v>9916</v>
      </c>
      <c r="E9" s="80">
        <v>5120</v>
      </c>
      <c r="F9" s="80">
        <v>2318</v>
      </c>
      <c r="G9" s="90">
        <f t="shared" si="0"/>
        <v>0.31164291476203282</v>
      </c>
    </row>
    <row r="10" spans="1:9" ht="21.75" thickBot="1" x14ac:dyDescent="0.4">
      <c r="B10" s="82" t="s">
        <v>5</v>
      </c>
      <c r="C10" s="83" t="s">
        <v>41</v>
      </c>
      <c r="D10" s="84">
        <v>3429</v>
      </c>
      <c r="E10" s="85">
        <v>2194</v>
      </c>
      <c r="F10" s="85">
        <v>210</v>
      </c>
      <c r="G10" s="91">
        <f t="shared" si="0"/>
        <v>8.7354409317803666E-2</v>
      </c>
    </row>
    <row r="11" spans="1:9" ht="30.75" customHeight="1" thickBot="1" x14ac:dyDescent="0.4">
      <c r="B11" s="62" t="s">
        <v>6</v>
      </c>
      <c r="C11" s="63" t="s">
        <v>41</v>
      </c>
      <c r="D11" s="64">
        <f>SUM(D6:D10)</f>
        <v>34189</v>
      </c>
      <c r="E11" s="64">
        <f t="shared" ref="E11:F11" si="1">SUM(E6:E10)</f>
        <v>19767</v>
      </c>
      <c r="F11" s="64">
        <f t="shared" si="1"/>
        <v>7070</v>
      </c>
      <c r="G11" s="92">
        <f t="shared" si="0"/>
        <v>0.26344226254797481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41</v>
      </c>
      <c r="D18" s="70">
        <v>3968</v>
      </c>
      <c r="E18" s="70">
        <v>3787</v>
      </c>
      <c r="F18" s="58"/>
      <c r="G18" s="58"/>
    </row>
    <row r="19" spans="2:7" x14ac:dyDescent="0.35">
      <c r="B19" s="72" t="s">
        <v>2</v>
      </c>
      <c r="C19" s="72" t="s">
        <v>41</v>
      </c>
      <c r="D19" s="73">
        <v>1773</v>
      </c>
      <c r="E19" s="73">
        <v>1772</v>
      </c>
      <c r="F19" s="58"/>
      <c r="G19" s="58"/>
    </row>
    <row r="20" spans="2:7" x14ac:dyDescent="0.35">
      <c r="B20" s="75" t="s">
        <v>3</v>
      </c>
      <c r="C20" s="75" t="s">
        <v>41</v>
      </c>
      <c r="D20" s="76">
        <v>5568</v>
      </c>
      <c r="E20" s="76">
        <v>5442</v>
      </c>
      <c r="F20" s="58"/>
      <c r="G20" s="58"/>
    </row>
    <row r="21" spans="2:7" x14ac:dyDescent="0.35">
      <c r="B21" s="78" t="s">
        <v>4</v>
      </c>
      <c r="C21" s="78" t="s">
        <v>41</v>
      </c>
      <c r="D21" s="79">
        <v>3840</v>
      </c>
      <c r="E21" s="80">
        <v>3733</v>
      </c>
      <c r="F21" s="58"/>
      <c r="G21" s="58"/>
    </row>
    <row r="22" spans="2:7" ht="21.75" thickBot="1" x14ac:dyDescent="0.4">
      <c r="B22" s="82" t="s">
        <v>5</v>
      </c>
      <c r="C22" s="83" t="s">
        <v>41</v>
      </c>
      <c r="D22" s="84">
        <v>1880</v>
      </c>
      <c r="E22" s="85">
        <v>1575</v>
      </c>
      <c r="F22" s="58"/>
      <c r="G22" s="58"/>
    </row>
    <row r="23" spans="2:7" ht="21.75" thickBot="1" x14ac:dyDescent="0.4">
      <c r="B23" s="62" t="s">
        <v>6</v>
      </c>
      <c r="C23" s="63" t="s">
        <v>41</v>
      </c>
      <c r="D23" s="64">
        <f t="shared" ref="D23:E23" si="2">SUM(D18:D22)</f>
        <v>17029</v>
      </c>
      <c r="E23" s="64">
        <f t="shared" si="2"/>
        <v>16309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FEAE9-D82B-4AB2-83D5-ECD9740EC215}">
  <sheetPr>
    <tabColor theme="9"/>
  </sheetPr>
  <dimension ref="A1:I26"/>
  <sheetViews>
    <sheetView zoomScale="70" zoomScaleNormal="70" workbookViewId="0">
      <selection activeCell="B2" sqref="B2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42</v>
      </c>
      <c r="D6" s="70">
        <v>11145</v>
      </c>
      <c r="E6" s="70">
        <v>5820</v>
      </c>
      <c r="F6" s="70">
        <v>1253</v>
      </c>
      <c r="G6" s="87">
        <f>F6/(F6+E6)</f>
        <v>0.17715255195815072</v>
      </c>
    </row>
    <row r="7" spans="1:9" x14ac:dyDescent="0.35">
      <c r="B7" s="72" t="s">
        <v>2</v>
      </c>
      <c r="C7" s="72" t="s">
        <v>42</v>
      </c>
      <c r="D7" s="73">
        <v>4021</v>
      </c>
      <c r="E7" s="73">
        <v>1869</v>
      </c>
      <c r="F7" s="73">
        <v>153</v>
      </c>
      <c r="G7" s="88">
        <f t="shared" ref="G7:G11" si="0">F7/(F7+E7)</f>
        <v>7.5667655786350152E-2</v>
      </c>
    </row>
    <row r="8" spans="1:9" x14ac:dyDescent="0.35">
      <c r="B8" s="75" t="s">
        <v>3</v>
      </c>
      <c r="C8" s="75" t="s">
        <v>42</v>
      </c>
      <c r="D8" s="76">
        <v>14000</v>
      </c>
      <c r="E8" s="76">
        <v>6216</v>
      </c>
      <c r="F8" s="76">
        <v>4034</v>
      </c>
      <c r="G8" s="89">
        <f t="shared" si="0"/>
        <v>0.39356097560975611</v>
      </c>
    </row>
    <row r="9" spans="1:9" x14ac:dyDescent="0.35">
      <c r="B9" s="78" t="s">
        <v>4</v>
      </c>
      <c r="C9" s="78" t="s">
        <v>42</v>
      </c>
      <c r="D9" s="79">
        <v>13788</v>
      </c>
      <c r="E9" s="80">
        <v>5769</v>
      </c>
      <c r="F9" s="80">
        <v>2656</v>
      </c>
      <c r="G9" s="90">
        <f t="shared" si="0"/>
        <v>0.31525222551928783</v>
      </c>
    </row>
    <row r="10" spans="1:9" ht="21.75" thickBot="1" x14ac:dyDescent="0.4">
      <c r="B10" s="82" t="s">
        <v>5</v>
      </c>
      <c r="C10" s="83" t="s">
        <v>42</v>
      </c>
      <c r="D10" s="84">
        <v>5036</v>
      </c>
      <c r="E10" s="85">
        <v>2392</v>
      </c>
      <c r="F10" s="85">
        <v>238</v>
      </c>
      <c r="G10" s="91">
        <f t="shared" si="0"/>
        <v>9.0494296577946762E-2</v>
      </c>
    </row>
    <row r="11" spans="1:9" ht="30.75" customHeight="1" thickBot="1" x14ac:dyDescent="0.4">
      <c r="B11" s="62" t="s">
        <v>6</v>
      </c>
      <c r="C11" s="63" t="s">
        <v>42</v>
      </c>
      <c r="D11" s="64">
        <f>SUM(D6:D10)</f>
        <v>47990</v>
      </c>
      <c r="E11" s="64">
        <f t="shared" ref="E11:F11" si="1">SUM(E6:E10)</f>
        <v>22066</v>
      </c>
      <c r="F11" s="64">
        <f t="shared" si="1"/>
        <v>8334</v>
      </c>
      <c r="G11" s="92">
        <f t="shared" si="0"/>
        <v>0.27414473684210527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42</v>
      </c>
      <c r="D18" s="70">
        <v>4122</v>
      </c>
      <c r="E18" s="70">
        <v>4048</v>
      </c>
      <c r="F18" s="58"/>
      <c r="G18" s="58"/>
    </row>
    <row r="19" spans="2:7" x14ac:dyDescent="0.35">
      <c r="B19" s="72" t="s">
        <v>2</v>
      </c>
      <c r="C19" s="72" t="s">
        <v>42</v>
      </c>
      <c r="D19" s="73">
        <v>3699</v>
      </c>
      <c r="E19" s="73">
        <v>3716</v>
      </c>
      <c r="F19" s="58"/>
      <c r="G19" s="58"/>
    </row>
    <row r="20" spans="2:7" x14ac:dyDescent="0.35">
      <c r="B20" s="75" t="s">
        <v>3</v>
      </c>
      <c r="C20" s="75" t="s">
        <v>42</v>
      </c>
      <c r="D20" s="76">
        <v>5727</v>
      </c>
      <c r="E20" s="76">
        <v>5736</v>
      </c>
      <c r="F20" s="58"/>
      <c r="G20" s="58"/>
    </row>
    <row r="21" spans="2:7" x14ac:dyDescent="0.35">
      <c r="B21" s="78" t="s">
        <v>4</v>
      </c>
      <c r="C21" s="78" t="s">
        <v>42</v>
      </c>
      <c r="D21" s="79">
        <v>4077</v>
      </c>
      <c r="E21" s="80">
        <v>3966</v>
      </c>
      <c r="F21" s="58"/>
      <c r="G21" s="58"/>
    </row>
    <row r="22" spans="2:7" ht="21.75" thickBot="1" x14ac:dyDescent="0.4">
      <c r="B22" s="82" t="s">
        <v>5</v>
      </c>
      <c r="C22" s="83" t="s">
        <v>42</v>
      </c>
      <c r="D22" s="84">
        <v>1984</v>
      </c>
      <c r="E22" s="85">
        <v>1701</v>
      </c>
      <c r="F22" s="58"/>
      <c r="G22" s="58"/>
    </row>
    <row r="23" spans="2:7" ht="21.75" thickBot="1" x14ac:dyDescent="0.4">
      <c r="B23" s="62" t="s">
        <v>6</v>
      </c>
      <c r="C23" s="63" t="s">
        <v>42</v>
      </c>
      <c r="D23" s="64">
        <f t="shared" ref="D23:E23" si="2">SUM(D18:D22)</f>
        <v>19609</v>
      </c>
      <c r="E23" s="64">
        <f t="shared" si="2"/>
        <v>19167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337D0-7F83-4F55-8F26-A1DE6720CCD7}">
  <sheetPr>
    <tabColor theme="9"/>
  </sheetPr>
  <dimension ref="A1:I26"/>
  <sheetViews>
    <sheetView zoomScale="70" zoomScaleNormal="70" workbookViewId="0"/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43</v>
      </c>
      <c r="D6" s="70">
        <v>40</v>
      </c>
      <c r="E6" s="70">
        <v>698</v>
      </c>
      <c r="F6" s="70">
        <v>251</v>
      </c>
      <c r="G6" s="87">
        <f>F6/(F6+E6)</f>
        <v>0.26448893572181242</v>
      </c>
    </row>
    <row r="7" spans="1:9" x14ac:dyDescent="0.35">
      <c r="B7" s="72" t="s">
        <v>2</v>
      </c>
      <c r="C7" s="72" t="s">
        <v>43</v>
      </c>
      <c r="D7" s="73">
        <v>0</v>
      </c>
      <c r="E7" s="73">
        <v>219</v>
      </c>
      <c r="F7" s="73">
        <v>20</v>
      </c>
      <c r="G7" s="88">
        <f t="shared" ref="G7:G11" si="0">F7/(F7+E7)</f>
        <v>8.3682008368200833E-2</v>
      </c>
    </row>
    <row r="8" spans="1:9" x14ac:dyDescent="0.35">
      <c r="B8" s="75" t="s">
        <v>3</v>
      </c>
      <c r="C8" s="75" t="s">
        <v>43</v>
      </c>
      <c r="D8" s="76">
        <v>108</v>
      </c>
      <c r="E8" s="76">
        <v>886</v>
      </c>
      <c r="F8" s="76">
        <v>333</v>
      </c>
      <c r="G8" s="89">
        <f t="shared" si="0"/>
        <v>0.27317473338802295</v>
      </c>
    </row>
    <row r="9" spans="1:9" x14ac:dyDescent="0.35">
      <c r="B9" s="78" t="s">
        <v>4</v>
      </c>
      <c r="C9" s="78" t="s">
        <v>43</v>
      </c>
      <c r="D9" s="79">
        <v>97</v>
      </c>
      <c r="E9" s="80">
        <v>921</v>
      </c>
      <c r="F9" s="80">
        <v>346</v>
      </c>
      <c r="G9" s="90">
        <f t="shared" si="0"/>
        <v>0.27308602999210735</v>
      </c>
    </row>
    <row r="10" spans="1:9" ht="21.75" thickBot="1" x14ac:dyDescent="0.4">
      <c r="B10" s="82" t="s">
        <v>5</v>
      </c>
      <c r="C10" s="83" t="s">
        <v>43</v>
      </c>
      <c r="D10" s="84">
        <v>47</v>
      </c>
      <c r="E10" s="85">
        <v>238</v>
      </c>
      <c r="F10" s="85">
        <v>43</v>
      </c>
      <c r="G10" s="91">
        <f t="shared" si="0"/>
        <v>0.15302491103202848</v>
      </c>
    </row>
    <row r="11" spans="1:9" ht="30.75" customHeight="1" thickBot="1" x14ac:dyDescent="0.4">
      <c r="B11" s="62" t="s">
        <v>6</v>
      </c>
      <c r="C11" s="63" t="s">
        <v>43</v>
      </c>
      <c r="D11" s="64">
        <f>SUM(D6:D10)</f>
        <v>292</v>
      </c>
      <c r="E11" s="64">
        <f t="shared" ref="E11:F11" si="1">SUM(E6:E10)</f>
        <v>2962</v>
      </c>
      <c r="F11" s="64">
        <f t="shared" si="1"/>
        <v>993</v>
      </c>
      <c r="G11" s="92">
        <f t="shared" si="0"/>
        <v>0.25107458912768649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43</v>
      </c>
      <c r="D18" s="70">
        <v>351</v>
      </c>
      <c r="E18" s="70">
        <v>292</v>
      </c>
      <c r="F18" s="58"/>
      <c r="G18" s="58"/>
    </row>
    <row r="19" spans="2:7" x14ac:dyDescent="0.35">
      <c r="B19" s="72" t="s">
        <v>2</v>
      </c>
      <c r="C19" s="72" t="s">
        <v>43</v>
      </c>
      <c r="D19" s="73">
        <v>172</v>
      </c>
      <c r="E19" s="73">
        <v>154</v>
      </c>
      <c r="F19" s="58"/>
      <c r="G19" s="58"/>
    </row>
    <row r="20" spans="2:7" x14ac:dyDescent="0.35">
      <c r="B20" s="75" t="s">
        <v>3</v>
      </c>
      <c r="C20" s="75" t="s">
        <v>43</v>
      </c>
      <c r="D20" s="76">
        <v>368</v>
      </c>
      <c r="E20" s="76">
        <v>342</v>
      </c>
      <c r="F20" s="58"/>
      <c r="G20" s="58"/>
    </row>
    <row r="21" spans="2:7" x14ac:dyDescent="0.35">
      <c r="B21" s="78" t="s">
        <v>4</v>
      </c>
      <c r="C21" s="78" t="s">
        <v>43</v>
      </c>
      <c r="D21" s="79">
        <v>329</v>
      </c>
      <c r="E21" s="80">
        <v>283</v>
      </c>
      <c r="F21" s="58"/>
      <c r="G21" s="58"/>
    </row>
    <row r="22" spans="2:7" ht="21.75" thickBot="1" x14ac:dyDescent="0.4">
      <c r="B22" s="82" t="s">
        <v>5</v>
      </c>
      <c r="C22" s="83" t="s">
        <v>43</v>
      </c>
      <c r="D22" s="84">
        <v>162</v>
      </c>
      <c r="E22" s="85">
        <v>142</v>
      </c>
      <c r="F22" s="58"/>
      <c r="G22" s="58"/>
    </row>
    <row r="23" spans="2:7" ht="21.75" thickBot="1" x14ac:dyDescent="0.4">
      <c r="B23" s="62" t="s">
        <v>6</v>
      </c>
      <c r="C23" s="63" t="s">
        <v>43</v>
      </c>
      <c r="D23" s="64">
        <f t="shared" ref="D23:E23" si="2">SUM(D18:D22)</f>
        <v>1382</v>
      </c>
      <c r="E23" s="64">
        <f t="shared" si="2"/>
        <v>1213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6E006-48EE-42C7-80C0-24D6007D3506}">
  <sheetPr>
    <tabColor theme="9"/>
  </sheetPr>
  <dimension ref="A1:I26"/>
  <sheetViews>
    <sheetView topLeftCell="A4" zoomScale="70" zoomScaleNormal="70" workbookViewId="0">
      <selection activeCell="B1" sqref="B1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44</v>
      </c>
      <c r="D6" s="70">
        <v>108</v>
      </c>
      <c r="E6" s="70">
        <v>1229</v>
      </c>
      <c r="F6" s="70">
        <v>498</v>
      </c>
      <c r="G6" s="87">
        <f>F6/(F6+E6)</f>
        <v>0.28836132020845395</v>
      </c>
    </row>
    <row r="7" spans="1:9" x14ac:dyDescent="0.35">
      <c r="B7" s="72" t="s">
        <v>2</v>
      </c>
      <c r="C7" s="72" t="s">
        <v>44</v>
      </c>
      <c r="D7" s="73">
        <v>56</v>
      </c>
      <c r="E7" s="73">
        <v>347</v>
      </c>
      <c r="F7" s="73">
        <v>37</v>
      </c>
      <c r="G7" s="88">
        <f t="shared" ref="G7:G11" si="0">F7/(F7+E7)</f>
        <v>9.6354166666666671E-2</v>
      </c>
    </row>
    <row r="8" spans="1:9" x14ac:dyDescent="0.35">
      <c r="B8" s="75" t="s">
        <v>3</v>
      </c>
      <c r="C8" s="75" t="s">
        <v>44</v>
      </c>
      <c r="D8" s="76">
        <v>166</v>
      </c>
      <c r="E8" s="76">
        <v>1651</v>
      </c>
      <c r="F8" s="76">
        <v>1042</v>
      </c>
      <c r="G8" s="89">
        <f t="shared" si="0"/>
        <v>0.38692907538061644</v>
      </c>
    </row>
    <row r="9" spans="1:9" x14ac:dyDescent="0.35">
      <c r="B9" s="78" t="s">
        <v>4</v>
      </c>
      <c r="C9" s="78" t="s">
        <v>44</v>
      </c>
      <c r="D9" s="79">
        <v>100</v>
      </c>
      <c r="E9" s="80">
        <v>1901</v>
      </c>
      <c r="F9" s="80">
        <v>884</v>
      </c>
      <c r="G9" s="90">
        <f t="shared" si="0"/>
        <v>0.31741472172351887</v>
      </c>
    </row>
    <row r="10" spans="1:9" ht="21.75" thickBot="1" x14ac:dyDescent="0.4">
      <c r="B10" s="82" t="s">
        <v>5</v>
      </c>
      <c r="C10" s="83" t="s">
        <v>44</v>
      </c>
      <c r="D10" s="84">
        <v>60</v>
      </c>
      <c r="E10" s="85">
        <v>500</v>
      </c>
      <c r="F10" s="85">
        <v>86</v>
      </c>
      <c r="G10" s="91">
        <f t="shared" si="0"/>
        <v>0.14675767918088736</v>
      </c>
    </row>
    <row r="11" spans="1:9" ht="30.75" customHeight="1" thickBot="1" x14ac:dyDescent="0.4">
      <c r="B11" s="62" t="s">
        <v>6</v>
      </c>
      <c r="C11" s="63" t="s">
        <v>44</v>
      </c>
      <c r="D11" s="64">
        <f>SUM(D6:D10)</f>
        <v>490</v>
      </c>
      <c r="E11" s="64">
        <f t="shared" ref="E11:F11" si="1">SUM(E6:E10)</f>
        <v>5628</v>
      </c>
      <c r="F11" s="64">
        <f t="shared" si="1"/>
        <v>2547</v>
      </c>
      <c r="G11" s="92">
        <f t="shared" si="0"/>
        <v>0.31155963302752293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44</v>
      </c>
      <c r="D18" s="70">
        <v>547</v>
      </c>
      <c r="E18" s="70">
        <v>511</v>
      </c>
      <c r="F18" s="58"/>
      <c r="G18" s="58"/>
    </row>
    <row r="19" spans="2:7" x14ac:dyDescent="0.35">
      <c r="B19" s="72" t="s">
        <v>2</v>
      </c>
      <c r="C19" s="72" t="s">
        <v>44</v>
      </c>
      <c r="D19" s="73">
        <v>363</v>
      </c>
      <c r="E19" s="73">
        <v>303</v>
      </c>
      <c r="F19" s="58"/>
      <c r="G19" s="58"/>
    </row>
    <row r="20" spans="2:7" x14ac:dyDescent="0.35">
      <c r="B20" s="75" t="s">
        <v>3</v>
      </c>
      <c r="C20" s="75" t="s">
        <v>44</v>
      </c>
      <c r="D20" s="76">
        <v>579</v>
      </c>
      <c r="E20" s="76">
        <v>726</v>
      </c>
      <c r="F20" s="58"/>
      <c r="G20" s="58"/>
    </row>
    <row r="21" spans="2:7" x14ac:dyDescent="0.35">
      <c r="B21" s="78" t="s">
        <v>4</v>
      </c>
      <c r="C21" s="78" t="s">
        <v>44</v>
      </c>
      <c r="D21" s="79">
        <v>567</v>
      </c>
      <c r="E21" s="80">
        <v>491</v>
      </c>
      <c r="F21" s="58"/>
      <c r="G21" s="58"/>
    </row>
    <row r="22" spans="2:7" ht="21.75" thickBot="1" x14ac:dyDescent="0.4">
      <c r="B22" s="82" t="s">
        <v>5</v>
      </c>
      <c r="C22" s="83" t="s">
        <v>44</v>
      </c>
      <c r="D22" s="84">
        <v>307</v>
      </c>
      <c r="E22" s="85">
        <v>289</v>
      </c>
      <c r="F22" s="58"/>
      <c r="G22" s="58"/>
    </row>
    <row r="23" spans="2:7" ht="21.75" thickBot="1" x14ac:dyDescent="0.4">
      <c r="B23" s="62" t="s">
        <v>6</v>
      </c>
      <c r="C23" s="63" t="s">
        <v>44</v>
      </c>
      <c r="D23" s="64">
        <f t="shared" ref="D23:E23" si="2">SUM(D18:D22)</f>
        <v>2363</v>
      </c>
      <c r="E23" s="64">
        <f t="shared" si="2"/>
        <v>2320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E7C95-7AC0-4C9C-B27A-A549035D7826}">
  <sheetPr>
    <tabColor theme="9"/>
  </sheetPr>
  <dimension ref="A1:I26"/>
  <sheetViews>
    <sheetView zoomScale="70" zoomScaleNormal="70" workbookViewId="0">
      <selection activeCell="F4" sqref="F4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45</v>
      </c>
      <c r="D6" s="70">
        <v>146</v>
      </c>
      <c r="E6" s="70">
        <v>1759</v>
      </c>
      <c r="F6" s="70">
        <v>691</v>
      </c>
      <c r="G6" s="87">
        <f>F6/(F6+E6)</f>
        <v>0.28204081632653061</v>
      </c>
    </row>
    <row r="7" spans="1:9" x14ac:dyDescent="0.35">
      <c r="B7" s="72" t="s">
        <v>2</v>
      </c>
      <c r="C7" s="72" t="s">
        <v>45</v>
      </c>
      <c r="D7" s="73">
        <v>84</v>
      </c>
      <c r="E7" s="73">
        <v>426</v>
      </c>
      <c r="F7" s="73">
        <v>70</v>
      </c>
      <c r="G7" s="88">
        <f t="shared" ref="G7:G11" si="0">F7/(F7+E7)</f>
        <v>0.14112903225806453</v>
      </c>
    </row>
    <row r="8" spans="1:9" x14ac:dyDescent="0.35">
      <c r="B8" s="75" t="s">
        <v>3</v>
      </c>
      <c r="C8" s="75" t="s">
        <v>45</v>
      </c>
      <c r="D8" s="76">
        <v>221</v>
      </c>
      <c r="E8" s="76">
        <v>2230</v>
      </c>
      <c r="F8" s="76">
        <v>1641</v>
      </c>
      <c r="G8" s="89">
        <f t="shared" si="0"/>
        <v>0.42392146732110564</v>
      </c>
    </row>
    <row r="9" spans="1:9" x14ac:dyDescent="0.35">
      <c r="B9" s="78" t="s">
        <v>4</v>
      </c>
      <c r="C9" s="78" t="s">
        <v>45</v>
      </c>
      <c r="D9" s="79">
        <v>215</v>
      </c>
      <c r="E9" s="80">
        <v>2320</v>
      </c>
      <c r="F9" s="80">
        <v>1419</v>
      </c>
      <c r="G9" s="90">
        <f t="shared" si="0"/>
        <v>0.3795132388339128</v>
      </c>
    </row>
    <row r="10" spans="1:9" ht="21.75" thickBot="1" x14ac:dyDescent="0.4">
      <c r="B10" s="82" t="s">
        <v>5</v>
      </c>
      <c r="C10" s="83" t="s">
        <v>45</v>
      </c>
      <c r="D10" s="84">
        <v>78</v>
      </c>
      <c r="E10" s="85">
        <v>842</v>
      </c>
      <c r="F10" s="85">
        <v>139</v>
      </c>
      <c r="G10" s="91">
        <f t="shared" si="0"/>
        <v>0.14169215086646278</v>
      </c>
    </row>
    <row r="11" spans="1:9" ht="30.75" customHeight="1" thickBot="1" x14ac:dyDescent="0.4">
      <c r="B11" s="62" t="s">
        <v>6</v>
      </c>
      <c r="C11" s="63" t="s">
        <v>45</v>
      </c>
      <c r="D11" s="64">
        <f>SUM(D6:D10)</f>
        <v>744</v>
      </c>
      <c r="E11" s="64">
        <f t="shared" ref="E11:F11" si="1">SUM(E6:E10)</f>
        <v>7577</v>
      </c>
      <c r="F11" s="64">
        <f t="shared" si="1"/>
        <v>3960</v>
      </c>
      <c r="G11" s="92">
        <f t="shared" si="0"/>
        <v>0.3432434775071509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45</v>
      </c>
      <c r="D18" s="70">
        <v>805</v>
      </c>
      <c r="E18" s="70">
        <v>766</v>
      </c>
      <c r="F18" s="58"/>
      <c r="G18" s="58"/>
    </row>
    <row r="19" spans="2:7" x14ac:dyDescent="0.35">
      <c r="B19" s="72" t="s">
        <v>2</v>
      </c>
      <c r="C19" s="72" t="s">
        <v>45</v>
      </c>
      <c r="D19" s="73">
        <v>541</v>
      </c>
      <c r="E19" s="73">
        <v>474</v>
      </c>
      <c r="F19" s="58"/>
      <c r="G19" s="58"/>
    </row>
    <row r="20" spans="2:7" x14ac:dyDescent="0.35">
      <c r="B20" s="75" t="s">
        <v>3</v>
      </c>
      <c r="C20" s="75" t="s">
        <v>45</v>
      </c>
      <c r="D20" s="76">
        <v>832</v>
      </c>
      <c r="E20" s="76">
        <v>1150</v>
      </c>
      <c r="F20" s="58"/>
      <c r="G20" s="58"/>
    </row>
    <row r="21" spans="2:7" x14ac:dyDescent="0.35">
      <c r="B21" s="78" t="s">
        <v>4</v>
      </c>
      <c r="C21" s="78" t="s">
        <v>45</v>
      </c>
      <c r="D21" s="79">
        <v>815</v>
      </c>
      <c r="E21" s="80">
        <v>769</v>
      </c>
      <c r="F21" s="58"/>
      <c r="G21" s="58"/>
    </row>
    <row r="22" spans="2:7" ht="21.75" thickBot="1" x14ac:dyDescent="0.4">
      <c r="B22" s="82" t="s">
        <v>5</v>
      </c>
      <c r="C22" s="83" t="s">
        <v>45</v>
      </c>
      <c r="D22" s="84">
        <v>510</v>
      </c>
      <c r="E22" s="85">
        <v>417</v>
      </c>
      <c r="F22" s="58"/>
      <c r="G22" s="58"/>
    </row>
    <row r="23" spans="2:7" ht="21.75" thickBot="1" x14ac:dyDescent="0.4">
      <c r="B23" s="62" t="s">
        <v>6</v>
      </c>
      <c r="C23" s="63" t="s">
        <v>45</v>
      </c>
      <c r="D23" s="64">
        <f t="shared" ref="D23:E23" si="2">SUM(D18:D22)</f>
        <v>3503</v>
      </c>
      <c r="E23" s="64">
        <f t="shared" si="2"/>
        <v>3576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FC654-D1F5-4B42-B53B-33BAED4ACC54}">
  <dimension ref="A1:I24"/>
  <sheetViews>
    <sheetView zoomScale="85" zoomScaleNormal="85" workbookViewId="0">
      <selection activeCell="O12" sqref="O12"/>
    </sheetView>
  </sheetViews>
  <sheetFormatPr defaultColWidth="9.140625" defaultRowHeight="15" x14ac:dyDescent="0.25"/>
  <cols>
    <col min="1" max="1" width="9.140625" style="24"/>
    <col min="2" max="2" width="17.28515625" style="32" customWidth="1"/>
    <col min="3" max="3" width="21.28515625" style="32" bestFit="1" customWidth="1"/>
    <col min="4" max="4" width="17.140625" style="32" customWidth="1"/>
    <col min="5" max="5" width="17.7109375" style="32" customWidth="1"/>
    <col min="6" max="6" width="17.85546875" style="32" customWidth="1"/>
    <col min="7" max="7" width="20.7109375" style="32" customWidth="1"/>
    <col min="8" max="8" width="15.5703125" style="24" customWidth="1"/>
    <col min="9" max="16384" width="9.140625" style="32"/>
  </cols>
  <sheetData>
    <row r="1" spans="1:9" s="24" customFormat="1" x14ac:dyDescent="0.25"/>
    <row r="2" spans="1:9" s="25" customFormat="1" x14ac:dyDescent="0.25">
      <c r="A2" s="24"/>
      <c r="B2" s="25" t="s">
        <v>22</v>
      </c>
    </row>
    <row r="3" spans="1:9" s="24" customFormat="1" x14ac:dyDescent="0.25"/>
    <row r="4" spans="1:9" s="57" customFormat="1" ht="198" customHeight="1" x14ac:dyDescent="0.25">
      <c r="A4" s="25"/>
      <c r="B4" s="55" t="s">
        <v>0</v>
      </c>
      <c r="C4" s="55" t="s">
        <v>7</v>
      </c>
      <c r="D4" s="55" t="s">
        <v>11</v>
      </c>
      <c r="E4" s="55" t="s">
        <v>12</v>
      </c>
      <c r="F4" s="55" t="s">
        <v>13</v>
      </c>
      <c r="G4" s="55" t="s">
        <v>16</v>
      </c>
      <c r="H4" s="56"/>
    </row>
    <row r="5" spans="1:9" s="28" customFormat="1" ht="4.9000000000000004" customHeight="1" x14ac:dyDescent="0.25">
      <c r="A5" s="24"/>
      <c r="B5" s="26"/>
      <c r="C5" s="26"/>
      <c r="D5" s="26"/>
      <c r="E5" s="26"/>
      <c r="F5" s="26"/>
      <c r="G5" s="26"/>
      <c r="H5" s="27"/>
    </row>
    <row r="6" spans="1:9" x14ac:dyDescent="0.25">
      <c r="B6" s="29" t="s">
        <v>1</v>
      </c>
      <c r="C6" s="29" t="s">
        <v>23</v>
      </c>
      <c r="D6" s="30">
        <v>7019</v>
      </c>
      <c r="E6" s="30">
        <v>5540</v>
      </c>
      <c r="F6" s="30">
        <v>697</v>
      </c>
      <c r="G6" s="31">
        <f t="shared" ref="G6:G8" si="0">F6/D6</f>
        <v>9.9301894856817216E-2</v>
      </c>
    </row>
    <row r="7" spans="1:9" x14ac:dyDescent="0.25">
      <c r="B7" s="33" t="s">
        <v>2</v>
      </c>
      <c r="C7" s="33" t="s">
        <v>23</v>
      </c>
      <c r="D7" s="34">
        <v>1853</v>
      </c>
      <c r="E7" s="34">
        <v>1796</v>
      </c>
      <c r="F7" s="34">
        <v>62</v>
      </c>
      <c r="G7" s="35">
        <f t="shared" si="0"/>
        <v>3.3459255261737722E-2</v>
      </c>
    </row>
    <row r="8" spans="1:9" x14ac:dyDescent="0.25">
      <c r="B8" s="36" t="s">
        <v>3</v>
      </c>
      <c r="C8" s="36" t="s">
        <v>23</v>
      </c>
      <c r="D8" s="37">
        <v>7701</v>
      </c>
      <c r="E8" s="37">
        <v>6145</v>
      </c>
      <c r="F8" s="37">
        <v>1742</v>
      </c>
      <c r="G8" s="38">
        <f t="shared" si="0"/>
        <v>0.22620438904038437</v>
      </c>
    </row>
    <row r="9" spans="1:9" x14ac:dyDescent="0.25">
      <c r="B9" s="39" t="s">
        <v>4</v>
      </c>
      <c r="C9" s="39" t="s">
        <v>23</v>
      </c>
      <c r="D9" s="40">
        <v>6982</v>
      </c>
      <c r="E9" s="41">
        <v>5369</v>
      </c>
      <c r="F9" s="41">
        <v>2029</v>
      </c>
      <c r="G9" s="42">
        <f>F9/D9</f>
        <v>0.29060441134345461</v>
      </c>
    </row>
    <row r="10" spans="1:9" ht="15.75" thickBot="1" x14ac:dyDescent="0.3">
      <c r="B10" s="43" t="s">
        <v>5</v>
      </c>
      <c r="C10" s="44" t="s">
        <v>23</v>
      </c>
      <c r="D10" s="45">
        <v>2134</v>
      </c>
      <c r="E10" s="46">
        <v>1907</v>
      </c>
      <c r="F10" s="46">
        <v>63</v>
      </c>
      <c r="G10" s="47">
        <f>F10/D10</f>
        <v>2.9522024367385193E-2</v>
      </c>
    </row>
    <row r="11" spans="1:9" s="53" customFormat="1" ht="25.5" customHeight="1" thickBot="1" x14ac:dyDescent="0.3">
      <c r="A11" s="24"/>
      <c r="B11" s="48" t="s">
        <v>6</v>
      </c>
      <c r="C11" s="49" t="s">
        <v>23</v>
      </c>
      <c r="D11" s="50">
        <f>SUM(D6:D10)</f>
        <v>25689</v>
      </c>
      <c r="E11" s="50">
        <f t="shared" ref="E11:F11" si="1">SUM(E6:E10)</f>
        <v>20757</v>
      </c>
      <c r="F11" s="50">
        <f t="shared" si="1"/>
        <v>4593</v>
      </c>
      <c r="G11" s="51">
        <f>F11/D11</f>
        <v>0.17879247927128342</v>
      </c>
      <c r="H11" s="25"/>
      <c r="I11" s="52"/>
    </row>
    <row r="12" spans="1:9" s="24" customFormat="1" ht="44.25" customHeight="1" x14ac:dyDescent="0.25"/>
    <row r="13" spans="1:9" s="25" customFormat="1" x14ac:dyDescent="0.25">
      <c r="A13" s="24"/>
      <c r="B13" s="25" t="s">
        <v>24</v>
      </c>
    </row>
    <row r="14" spans="1:9" s="24" customFormat="1" x14ac:dyDescent="0.25"/>
    <row r="15" spans="1:9" s="53" customFormat="1" ht="129.6" customHeight="1" x14ac:dyDescent="0.25">
      <c r="A15" s="25"/>
      <c r="B15" s="55" t="s">
        <v>0</v>
      </c>
      <c r="C15" s="55" t="s">
        <v>7</v>
      </c>
      <c r="D15" s="55" t="s">
        <v>15</v>
      </c>
      <c r="E15" s="55" t="s">
        <v>14</v>
      </c>
      <c r="F15" s="25"/>
      <c r="G15" s="25"/>
      <c r="H15" s="25"/>
    </row>
    <row r="16" spans="1:9" x14ac:dyDescent="0.25">
      <c r="B16" s="26"/>
      <c r="C16" s="26"/>
      <c r="D16" s="26"/>
      <c r="E16" s="26"/>
      <c r="F16" s="24"/>
      <c r="G16" s="24"/>
    </row>
    <row r="17" spans="1:8" x14ac:dyDescent="0.25">
      <c r="B17" s="29" t="s">
        <v>1</v>
      </c>
      <c r="C17" s="29" t="s">
        <v>23</v>
      </c>
      <c r="D17" s="30">
        <v>2922</v>
      </c>
      <c r="E17" s="30">
        <v>3043</v>
      </c>
      <c r="F17" s="24"/>
      <c r="G17" s="24"/>
    </row>
    <row r="18" spans="1:8" x14ac:dyDescent="0.25">
      <c r="B18" s="33" t="s">
        <v>2</v>
      </c>
      <c r="C18" s="33" t="s">
        <v>23</v>
      </c>
      <c r="D18" s="34">
        <v>936</v>
      </c>
      <c r="E18" s="34">
        <v>936</v>
      </c>
      <c r="F18" s="24"/>
      <c r="G18" s="24"/>
    </row>
    <row r="19" spans="1:8" x14ac:dyDescent="0.25">
      <c r="B19" s="36" t="s">
        <v>3</v>
      </c>
      <c r="C19" s="36" t="s">
        <v>23</v>
      </c>
      <c r="D19" s="37">
        <v>2879</v>
      </c>
      <c r="E19" s="37">
        <v>2562</v>
      </c>
      <c r="F19" s="24"/>
      <c r="G19" s="24"/>
    </row>
    <row r="20" spans="1:8" x14ac:dyDescent="0.25">
      <c r="B20" s="39" t="s">
        <v>4</v>
      </c>
      <c r="C20" s="39" t="s">
        <v>23</v>
      </c>
      <c r="D20" s="40">
        <v>3140</v>
      </c>
      <c r="E20" s="41">
        <v>2625</v>
      </c>
      <c r="F20" s="24"/>
      <c r="G20" s="24"/>
    </row>
    <row r="21" spans="1:8" ht="15.75" thickBot="1" x14ac:dyDescent="0.3">
      <c r="B21" s="43" t="s">
        <v>5</v>
      </c>
      <c r="C21" s="44" t="s">
        <v>23</v>
      </c>
      <c r="D21" s="45">
        <v>836</v>
      </c>
      <c r="E21" s="46">
        <v>781</v>
      </c>
      <c r="F21" s="24"/>
      <c r="G21" s="24"/>
    </row>
    <row r="22" spans="1:8" s="53" customFormat="1" ht="15.75" thickBot="1" x14ac:dyDescent="0.3">
      <c r="A22" s="24"/>
      <c r="B22" s="48" t="s">
        <v>6</v>
      </c>
      <c r="C22" s="49" t="s">
        <v>23</v>
      </c>
      <c r="D22" s="50">
        <f t="shared" ref="D22:E22" si="2">SUM(D17:D21)</f>
        <v>10713</v>
      </c>
      <c r="E22" s="50">
        <f t="shared" si="2"/>
        <v>9947</v>
      </c>
      <c r="F22" s="54"/>
      <c r="G22" s="25"/>
      <c r="H22" s="25"/>
    </row>
    <row r="23" spans="1:8" s="24" customFormat="1" x14ac:dyDescent="0.25"/>
    <row r="24" spans="1:8" x14ac:dyDescent="0.25">
      <c r="F24" s="32" t="s">
        <v>18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8CD88-3C8A-4AC2-A2FE-BD6899659B1A}">
  <sheetPr>
    <tabColor theme="9"/>
  </sheetPr>
  <dimension ref="A1:I26"/>
  <sheetViews>
    <sheetView zoomScale="70" zoomScaleNormal="70" workbookViewId="0">
      <selection activeCell="F4" sqref="F4"/>
    </sheetView>
  </sheetViews>
  <sheetFormatPr defaultColWidth="32.42578125" defaultRowHeight="21" x14ac:dyDescent="0.35"/>
  <cols>
    <col min="1" max="1" width="32.42578125" style="58" customWidth="1"/>
    <col min="2" max="7" width="27.7109375" style="67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73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46</v>
      </c>
      <c r="D6" s="70">
        <v>196</v>
      </c>
      <c r="E6" s="70">
        <v>2330</v>
      </c>
      <c r="F6" s="70">
        <v>924</v>
      </c>
      <c r="G6" s="87">
        <f>F6/(F6+E6)</f>
        <v>0.28395820528580207</v>
      </c>
    </row>
    <row r="7" spans="1:9" x14ac:dyDescent="0.35">
      <c r="B7" s="72" t="s">
        <v>2</v>
      </c>
      <c r="C7" s="72" t="s">
        <v>46</v>
      </c>
      <c r="D7" s="73">
        <v>143</v>
      </c>
      <c r="E7" s="73">
        <v>1339</v>
      </c>
      <c r="F7" s="73">
        <v>94</v>
      </c>
      <c r="G7" s="88">
        <f t="shared" ref="G7:G11" si="0">F7/(F7+E7)</f>
        <v>6.5596650383810184E-2</v>
      </c>
    </row>
    <row r="8" spans="1:9" x14ac:dyDescent="0.35">
      <c r="B8" s="75" t="s">
        <v>3</v>
      </c>
      <c r="C8" s="75" t="s">
        <v>46</v>
      </c>
      <c r="D8" s="76">
        <v>290</v>
      </c>
      <c r="E8" s="76">
        <v>2637</v>
      </c>
      <c r="F8" s="76">
        <v>1974</v>
      </c>
      <c r="G8" s="89">
        <f t="shared" si="0"/>
        <v>0.42810670136629797</v>
      </c>
    </row>
    <row r="9" spans="1:9" x14ac:dyDescent="0.35">
      <c r="B9" s="78" t="s">
        <v>4</v>
      </c>
      <c r="C9" s="78" t="s">
        <v>46</v>
      </c>
      <c r="D9" s="79">
        <v>303</v>
      </c>
      <c r="E9" s="80">
        <v>3121</v>
      </c>
      <c r="F9" s="80">
        <v>1665</v>
      </c>
      <c r="G9" s="90">
        <f t="shared" si="0"/>
        <v>0.34788967822816547</v>
      </c>
    </row>
    <row r="10" spans="1:9" ht="21.75" thickBot="1" x14ac:dyDescent="0.4">
      <c r="B10" s="82" t="s">
        <v>5</v>
      </c>
      <c r="C10" s="83" t="s">
        <v>46</v>
      </c>
      <c r="D10" s="84">
        <v>89</v>
      </c>
      <c r="E10" s="85">
        <v>1137</v>
      </c>
      <c r="F10" s="85">
        <v>217</v>
      </c>
      <c r="G10" s="91">
        <f t="shared" si="0"/>
        <v>0.16026587887740029</v>
      </c>
    </row>
    <row r="11" spans="1:9" ht="30.75" customHeight="1" thickBot="1" x14ac:dyDescent="0.4">
      <c r="B11" s="62" t="s">
        <v>6</v>
      </c>
      <c r="C11" s="63" t="s">
        <v>46</v>
      </c>
      <c r="D11" s="64">
        <f>SUM(D6:D10)</f>
        <v>1021</v>
      </c>
      <c r="E11" s="64">
        <f t="shared" ref="E11:F11" si="1">SUM(E6:E10)</f>
        <v>10564</v>
      </c>
      <c r="F11" s="64">
        <f t="shared" si="1"/>
        <v>4874</v>
      </c>
      <c r="G11" s="92">
        <f t="shared" si="0"/>
        <v>0.31571447078637127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46</v>
      </c>
      <c r="D18" s="70">
        <v>1069</v>
      </c>
      <c r="E18" s="70">
        <v>1090</v>
      </c>
      <c r="F18" s="58"/>
      <c r="G18" s="58"/>
    </row>
    <row r="19" spans="2:7" x14ac:dyDescent="0.35">
      <c r="B19" s="72" t="s">
        <v>2</v>
      </c>
      <c r="C19" s="72" t="s">
        <v>46</v>
      </c>
      <c r="D19" s="73">
        <v>727</v>
      </c>
      <c r="E19" s="73">
        <v>699</v>
      </c>
      <c r="F19" s="58"/>
      <c r="G19" s="58"/>
    </row>
    <row r="20" spans="2:7" x14ac:dyDescent="0.35">
      <c r="B20" s="75" t="s">
        <v>3</v>
      </c>
      <c r="C20" s="75" t="s">
        <v>46</v>
      </c>
      <c r="D20" s="76">
        <v>1054</v>
      </c>
      <c r="E20" s="76">
        <v>1621</v>
      </c>
      <c r="F20" s="58"/>
      <c r="G20" s="58"/>
    </row>
    <row r="21" spans="2:7" x14ac:dyDescent="0.35">
      <c r="B21" s="78" t="s">
        <v>4</v>
      </c>
      <c r="C21" s="78" t="s">
        <v>46</v>
      </c>
      <c r="D21" s="79">
        <v>1123</v>
      </c>
      <c r="E21" s="80">
        <v>1066</v>
      </c>
      <c r="F21" s="58"/>
      <c r="G21" s="58"/>
    </row>
    <row r="22" spans="2:7" ht="21.75" thickBot="1" x14ac:dyDescent="0.4">
      <c r="B22" s="82" t="s">
        <v>5</v>
      </c>
      <c r="C22" s="83" t="s">
        <v>46</v>
      </c>
      <c r="D22" s="84">
        <v>739</v>
      </c>
      <c r="E22" s="85">
        <v>538</v>
      </c>
      <c r="F22" s="58"/>
      <c r="G22" s="58"/>
    </row>
    <row r="23" spans="2:7" ht="21.75" thickBot="1" x14ac:dyDescent="0.4">
      <c r="B23" s="62" t="s">
        <v>6</v>
      </c>
      <c r="C23" s="63" t="s">
        <v>46</v>
      </c>
      <c r="D23" s="64">
        <f t="shared" ref="D23:E23" si="2">SUM(D18:D22)</f>
        <v>4712</v>
      </c>
      <c r="E23" s="64">
        <f t="shared" si="2"/>
        <v>5014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5A613-6E77-4CC1-94DF-60D8543B113D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46</v>
      </c>
      <c r="D6" s="70">
        <v>196</v>
      </c>
      <c r="E6" s="70">
        <v>2331</v>
      </c>
      <c r="F6" s="70">
        <v>833</v>
      </c>
      <c r="G6" s="70">
        <v>137</v>
      </c>
      <c r="H6" s="70">
        <v>91</v>
      </c>
      <c r="I6" s="87">
        <f>F6/(F6+E6)</f>
        <v>0.26327433628318586</v>
      </c>
      <c r="J6" s="87">
        <f>(F6+G6+H6)/(E6+F6)</f>
        <v>0.33533501896333756</v>
      </c>
    </row>
    <row r="7" spans="1:11" x14ac:dyDescent="0.35">
      <c r="B7" s="72" t="s">
        <v>2</v>
      </c>
      <c r="C7" s="72" t="s">
        <v>46</v>
      </c>
      <c r="D7" s="73">
        <v>129</v>
      </c>
      <c r="E7" s="73">
        <v>1371</v>
      </c>
      <c r="F7" s="73">
        <v>96</v>
      </c>
      <c r="G7" s="73">
        <v>57</v>
      </c>
      <c r="H7" s="73">
        <v>0</v>
      </c>
      <c r="I7" s="88">
        <f t="shared" ref="I7:I11" si="0">F7/(F7+E7)</f>
        <v>6.5439672801635998E-2</v>
      </c>
      <c r="J7" s="88">
        <f t="shared" ref="J7:J11" si="1">(F7+G7+H7)/(E7+F7)</f>
        <v>0.10429447852760736</v>
      </c>
    </row>
    <row r="8" spans="1:11" x14ac:dyDescent="0.35">
      <c r="B8" s="75" t="s">
        <v>3</v>
      </c>
      <c r="C8" s="75" t="s">
        <v>46</v>
      </c>
      <c r="D8" s="76">
        <v>290</v>
      </c>
      <c r="E8" s="76">
        <v>2975</v>
      </c>
      <c r="F8" s="76">
        <v>1003</v>
      </c>
      <c r="G8" s="76">
        <v>276</v>
      </c>
      <c r="H8" s="76">
        <v>67</v>
      </c>
      <c r="I8" s="89">
        <f t="shared" si="0"/>
        <v>0.25213675213675213</v>
      </c>
      <c r="J8" s="89">
        <f t="shared" si="1"/>
        <v>0.33836098541980897</v>
      </c>
    </row>
    <row r="9" spans="1:11" x14ac:dyDescent="0.35">
      <c r="B9" s="78" t="s">
        <v>4</v>
      </c>
      <c r="C9" s="78" t="s">
        <v>46</v>
      </c>
      <c r="D9" s="79">
        <v>400</v>
      </c>
      <c r="E9" s="80">
        <v>3754</v>
      </c>
      <c r="F9" s="80">
        <v>1822</v>
      </c>
      <c r="G9" s="80">
        <v>283</v>
      </c>
      <c r="H9" s="80">
        <v>0</v>
      </c>
      <c r="I9" s="90">
        <f t="shared" si="0"/>
        <v>0.32675753228120519</v>
      </c>
      <c r="J9" s="90">
        <f t="shared" si="1"/>
        <v>0.37751076040172166</v>
      </c>
    </row>
    <row r="10" spans="1:11" ht="21.75" thickBot="1" x14ac:dyDescent="0.4">
      <c r="B10" s="82" t="s">
        <v>5</v>
      </c>
      <c r="C10" s="83" t="s">
        <v>46</v>
      </c>
      <c r="D10" s="84">
        <v>89</v>
      </c>
      <c r="E10" s="85">
        <v>1203</v>
      </c>
      <c r="F10" s="85">
        <v>151</v>
      </c>
      <c r="G10" s="85">
        <v>13</v>
      </c>
      <c r="H10" s="85">
        <v>6</v>
      </c>
      <c r="I10" s="91">
        <f t="shared" si="0"/>
        <v>0.11152141802067947</v>
      </c>
      <c r="J10" s="91">
        <f t="shared" si="1"/>
        <v>0.12555391432791729</v>
      </c>
    </row>
    <row r="11" spans="1:11" ht="21.75" thickBot="1" x14ac:dyDescent="0.4">
      <c r="B11" s="62" t="s">
        <v>6</v>
      </c>
      <c r="C11" s="63" t="s">
        <v>46</v>
      </c>
      <c r="D11" s="64">
        <f>SUM(D6:D10)</f>
        <v>1104</v>
      </c>
      <c r="E11" s="64">
        <f t="shared" ref="E11:H11" si="2">SUM(E6:E10)</f>
        <v>11634</v>
      </c>
      <c r="F11" s="64">
        <f t="shared" si="2"/>
        <v>3905</v>
      </c>
      <c r="G11" s="64">
        <f t="shared" si="2"/>
        <v>766</v>
      </c>
      <c r="H11" s="64">
        <f t="shared" si="2"/>
        <v>164</v>
      </c>
      <c r="I11" s="92">
        <f t="shared" si="0"/>
        <v>0.25130317266233348</v>
      </c>
      <c r="J11" s="92">
        <f t="shared" si="1"/>
        <v>0.31115258382135275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46</v>
      </c>
      <c r="D18" s="70">
        <v>1069</v>
      </c>
      <c r="E18" s="70">
        <v>1111</v>
      </c>
      <c r="F18" s="70">
        <v>14268</v>
      </c>
      <c r="G18" s="58"/>
      <c r="H18" s="58"/>
      <c r="I18" s="58"/>
    </row>
    <row r="19" spans="2:9" x14ac:dyDescent="0.35">
      <c r="B19" s="72" t="s">
        <v>2</v>
      </c>
      <c r="C19" s="72" t="s">
        <v>46</v>
      </c>
      <c r="D19" s="73">
        <v>727</v>
      </c>
      <c r="E19" s="73">
        <v>699</v>
      </c>
      <c r="F19" s="73">
        <v>8700</v>
      </c>
      <c r="G19" s="58"/>
      <c r="H19" s="58"/>
      <c r="I19" s="58"/>
    </row>
    <row r="20" spans="2:9" x14ac:dyDescent="0.35">
      <c r="B20" s="75" t="s">
        <v>3</v>
      </c>
      <c r="C20" s="75" t="s">
        <v>46</v>
      </c>
      <c r="D20" s="76">
        <v>1054</v>
      </c>
      <c r="E20" s="76">
        <v>1621</v>
      </c>
      <c r="F20" s="76">
        <v>21023</v>
      </c>
      <c r="G20" s="58"/>
      <c r="H20" s="58"/>
      <c r="I20" s="58"/>
    </row>
    <row r="21" spans="2:9" x14ac:dyDescent="0.35">
      <c r="B21" s="78" t="s">
        <v>4</v>
      </c>
      <c r="C21" s="78" t="s">
        <v>46</v>
      </c>
      <c r="D21" s="79">
        <v>1120</v>
      </c>
      <c r="E21" s="80">
        <v>1066</v>
      </c>
      <c r="F21" s="80">
        <v>13497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46</v>
      </c>
      <c r="D22" s="84">
        <v>739</v>
      </c>
      <c r="E22" s="85">
        <v>538</v>
      </c>
      <c r="F22" s="85">
        <v>6806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46</v>
      </c>
      <c r="D23" s="64">
        <f t="shared" ref="D23:F23" si="3">SUM(D18:D22)</f>
        <v>4709</v>
      </c>
      <c r="E23" s="64">
        <f t="shared" si="3"/>
        <v>5035</v>
      </c>
      <c r="F23" s="64">
        <f t="shared" si="3"/>
        <v>64294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D8D6-AE49-496D-B64A-BB1773E49798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47</v>
      </c>
      <c r="D6" s="70">
        <v>276</v>
      </c>
      <c r="E6" s="70">
        <v>3061</v>
      </c>
      <c r="F6" s="70">
        <v>1387</v>
      </c>
      <c r="G6" s="70">
        <v>184</v>
      </c>
      <c r="H6" s="70">
        <v>107</v>
      </c>
      <c r="I6" s="87">
        <f>F6/(F6+E6)</f>
        <v>0.3118255395683453</v>
      </c>
      <c r="J6" s="87">
        <f>(F6+G6+H6)/(E6+F6)</f>
        <v>0.37724820143884891</v>
      </c>
    </row>
    <row r="7" spans="1:11" x14ac:dyDescent="0.35">
      <c r="B7" s="72" t="s">
        <v>2</v>
      </c>
      <c r="C7" s="72" t="s">
        <v>47</v>
      </c>
      <c r="D7" s="73">
        <v>141</v>
      </c>
      <c r="E7" s="73">
        <v>1576</v>
      </c>
      <c r="F7" s="73">
        <v>113</v>
      </c>
      <c r="G7" s="73">
        <v>61</v>
      </c>
      <c r="H7" s="73">
        <v>0</v>
      </c>
      <c r="I7" s="88">
        <f t="shared" ref="I7:I11" si="0">F7/(F7+E7)</f>
        <v>6.6903493191237423E-2</v>
      </c>
      <c r="J7" s="88">
        <f t="shared" ref="J7:J11" si="1">(F7+G7+H7)/(E7+F7)</f>
        <v>0.10301953818827708</v>
      </c>
    </row>
    <row r="8" spans="1:11" x14ac:dyDescent="0.35">
      <c r="B8" s="75" t="s">
        <v>3</v>
      </c>
      <c r="C8" s="75" t="s">
        <v>47</v>
      </c>
      <c r="D8" s="76">
        <v>388</v>
      </c>
      <c r="E8" s="76">
        <v>3248</v>
      </c>
      <c r="F8" s="76">
        <v>1009</v>
      </c>
      <c r="G8" s="76">
        <v>308</v>
      </c>
      <c r="H8" s="76">
        <v>88</v>
      </c>
      <c r="I8" s="89">
        <f t="shared" si="0"/>
        <v>0.23702137655626027</v>
      </c>
      <c r="J8" s="89">
        <f t="shared" si="1"/>
        <v>0.33004463237021375</v>
      </c>
    </row>
    <row r="9" spans="1:11" x14ac:dyDescent="0.35">
      <c r="B9" s="78" t="s">
        <v>4</v>
      </c>
      <c r="C9" s="78" t="s">
        <v>47</v>
      </c>
      <c r="D9" s="79">
        <v>482</v>
      </c>
      <c r="E9" s="80">
        <v>4684</v>
      </c>
      <c r="F9" s="80">
        <v>2309</v>
      </c>
      <c r="G9" s="80">
        <v>343</v>
      </c>
      <c r="H9" s="80">
        <v>0</v>
      </c>
      <c r="I9" s="90">
        <f t="shared" si="0"/>
        <v>0.33018733018733021</v>
      </c>
      <c r="J9" s="90">
        <f t="shared" si="1"/>
        <v>0.37923637923637926</v>
      </c>
    </row>
    <row r="10" spans="1:11" ht="21.75" thickBot="1" x14ac:dyDescent="0.4">
      <c r="B10" s="82" t="s">
        <v>5</v>
      </c>
      <c r="C10" s="83" t="s">
        <v>47</v>
      </c>
      <c r="D10" s="84">
        <v>105</v>
      </c>
      <c r="E10" s="85">
        <v>1553</v>
      </c>
      <c r="F10" s="85">
        <v>245</v>
      </c>
      <c r="G10" s="85">
        <v>25</v>
      </c>
      <c r="H10" s="85">
        <v>10</v>
      </c>
      <c r="I10" s="91">
        <f t="shared" si="0"/>
        <v>0.13626251390433816</v>
      </c>
      <c r="J10" s="91">
        <f t="shared" si="1"/>
        <v>0.15572858731924361</v>
      </c>
    </row>
    <row r="11" spans="1:11" ht="21.75" thickBot="1" x14ac:dyDescent="0.4">
      <c r="B11" s="62" t="s">
        <v>6</v>
      </c>
      <c r="C11" s="63" t="s">
        <v>47</v>
      </c>
      <c r="D11" s="64">
        <f>SUM(D6:D10)</f>
        <v>1392</v>
      </c>
      <c r="E11" s="64">
        <f t="shared" ref="E11:H11" si="2">SUM(E6:E10)</f>
        <v>14122</v>
      </c>
      <c r="F11" s="64">
        <f t="shared" si="2"/>
        <v>5063</v>
      </c>
      <c r="G11" s="64">
        <f t="shared" si="2"/>
        <v>921</v>
      </c>
      <c r="H11" s="64">
        <f t="shared" si="2"/>
        <v>205</v>
      </c>
      <c r="I11" s="92">
        <f t="shared" si="0"/>
        <v>0.26390409173833723</v>
      </c>
      <c r="J11" s="92">
        <f t="shared" si="1"/>
        <v>0.32259577795152461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47</v>
      </c>
      <c r="D18" s="70">
        <v>1374</v>
      </c>
      <c r="E18" s="70">
        <v>1408</v>
      </c>
      <c r="F18" s="70">
        <v>18162</v>
      </c>
      <c r="G18" s="58"/>
      <c r="H18" s="58"/>
      <c r="I18" s="58"/>
    </row>
    <row r="19" spans="2:9" x14ac:dyDescent="0.35">
      <c r="B19" s="72" t="s">
        <v>2</v>
      </c>
      <c r="C19" s="72" t="s">
        <v>47</v>
      </c>
      <c r="D19" s="73">
        <v>905</v>
      </c>
      <c r="E19" s="73">
        <v>880</v>
      </c>
      <c r="F19" s="73">
        <v>10824</v>
      </c>
      <c r="G19" s="58"/>
      <c r="H19" s="58"/>
      <c r="I19" s="58"/>
    </row>
    <row r="20" spans="2:9" x14ac:dyDescent="0.35">
      <c r="B20" s="75" t="s">
        <v>3</v>
      </c>
      <c r="C20" s="75" t="s">
        <v>47</v>
      </c>
      <c r="D20" s="76">
        <v>1146</v>
      </c>
      <c r="E20" s="76">
        <v>2028</v>
      </c>
      <c r="F20" s="76">
        <v>26283</v>
      </c>
      <c r="G20" s="58"/>
      <c r="H20" s="58"/>
      <c r="I20" s="58"/>
    </row>
    <row r="21" spans="2:9" x14ac:dyDescent="0.35">
      <c r="B21" s="78" t="s">
        <v>4</v>
      </c>
      <c r="C21" s="78" t="s">
        <v>47</v>
      </c>
      <c r="D21" s="79">
        <v>1352</v>
      </c>
      <c r="E21" s="80">
        <v>1303</v>
      </c>
      <c r="F21" s="80">
        <v>16459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47</v>
      </c>
      <c r="D22" s="84">
        <v>968</v>
      </c>
      <c r="E22" s="85">
        <v>661</v>
      </c>
      <c r="F22" s="85">
        <v>8383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47</v>
      </c>
      <c r="D23" s="64">
        <f t="shared" ref="D23:E23" si="3">SUM(D18:D22)</f>
        <v>5745</v>
      </c>
      <c r="E23" s="64">
        <f t="shared" si="3"/>
        <v>6280</v>
      </c>
      <c r="F23" s="64">
        <f t="shared" ref="F23" si="4">SUM(F18:F22)</f>
        <v>80111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A1FD3-01C5-4C82-9C0B-E573C29E0F52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48</v>
      </c>
      <c r="D6" s="70">
        <v>430</v>
      </c>
      <c r="E6" s="70">
        <v>4084</v>
      </c>
      <c r="F6" s="70">
        <v>1903</v>
      </c>
      <c r="G6" s="70">
        <v>356</v>
      </c>
      <c r="H6" s="70">
        <v>136</v>
      </c>
      <c r="I6" s="87">
        <f>F6/(F6+E6)</f>
        <v>0.31785535326540837</v>
      </c>
      <c r="J6" s="87">
        <f>(F6+G6+H6)/(E6+F6)</f>
        <v>0.40003340571237683</v>
      </c>
    </row>
    <row r="7" spans="1:11" x14ac:dyDescent="0.35">
      <c r="B7" s="72" t="s">
        <v>2</v>
      </c>
      <c r="C7" s="72" t="s">
        <v>48</v>
      </c>
      <c r="D7" s="73">
        <v>230</v>
      </c>
      <c r="E7" s="73">
        <v>1812</v>
      </c>
      <c r="F7" s="73">
        <v>149</v>
      </c>
      <c r="G7" s="73">
        <v>74</v>
      </c>
      <c r="H7" s="73">
        <v>0</v>
      </c>
      <c r="I7" s="88">
        <f t="shared" ref="I7:I11" si="0">F7/(F7+E7)</f>
        <v>7.5981642019377862E-2</v>
      </c>
      <c r="J7" s="88">
        <f t="shared" ref="J7:J11" si="1">(F7+G7+H7)/(E7+F7)</f>
        <v>0.11371749107598164</v>
      </c>
    </row>
    <row r="8" spans="1:11" x14ac:dyDescent="0.35">
      <c r="B8" s="75" t="s">
        <v>3</v>
      </c>
      <c r="C8" s="75" t="s">
        <v>48</v>
      </c>
      <c r="D8" s="76">
        <v>535</v>
      </c>
      <c r="E8" s="76">
        <v>3487</v>
      </c>
      <c r="F8" s="76">
        <v>1049</v>
      </c>
      <c r="G8" s="76">
        <v>335</v>
      </c>
      <c r="H8" s="76">
        <v>134</v>
      </c>
      <c r="I8" s="89">
        <f t="shared" si="0"/>
        <v>0.2312610229276896</v>
      </c>
      <c r="J8" s="89">
        <f t="shared" si="1"/>
        <v>0.33465608465608465</v>
      </c>
    </row>
    <row r="9" spans="1:11" x14ac:dyDescent="0.35">
      <c r="B9" s="78" t="s">
        <v>4</v>
      </c>
      <c r="C9" s="78" t="s">
        <v>48</v>
      </c>
      <c r="D9" s="79">
        <v>703</v>
      </c>
      <c r="E9" s="80">
        <v>6115</v>
      </c>
      <c r="F9" s="80">
        <v>3290</v>
      </c>
      <c r="G9" s="80">
        <v>423</v>
      </c>
      <c r="H9" s="80">
        <v>0</v>
      </c>
      <c r="I9" s="90">
        <f t="shared" si="0"/>
        <v>0.34981392876129719</v>
      </c>
      <c r="J9" s="90">
        <f t="shared" si="1"/>
        <v>0.39479000531632108</v>
      </c>
    </row>
    <row r="10" spans="1:11" ht="21.75" thickBot="1" x14ac:dyDescent="0.4">
      <c r="B10" s="82" t="s">
        <v>5</v>
      </c>
      <c r="C10" s="83" t="s">
        <v>48</v>
      </c>
      <c r="D10" s="84">
        <v>123</v>
      </c>
      <c r="E10" s="85">
        <v>1988</v>
      </c>
      <c r="F10" s="85">
        <v>350</v>
      </c>
      <c r="G10" s="85">
        <v>42</v>
      </c>
      <c r="H10" s="85">
        <v>15</v>
      </c>
      <c r="I10" s="91">
        <f t="shared" si="0"/>
        <v>0.1497005988023952</v>
      </c>
      <c r="J10" s="91">
        <f t="shared" si="1"/>
        <v>0.17408041060735671</v>
      </c>
    </row>
    <row r="11" spans="1:11" ht="21.75" thickBot="1" x14ac:dyDescent="0.4">
      <c r="B11" s="62" t="s">
        <v>6</v>
      </c>
      <c r="C11" s="63" t="s">
        <v>48</v>
      </c>
      <c r="D11" s="64">
        <f>SUM(D6:D10)</f>
        <v>2021</v>
      </c>
      <c r="E11" s="64">
        <f t="shared" ref="E11:H11" si="2">SUM(E6:E10)</f>
        <v>17486</v>
      </c>
      <c r="F11" s="64">
        <f t="shared" si="2"/>
        <v>6741</v>
      </c>
      <c r="G11" s="64">
        <f t="shared" si="2"/>
        <v>1230</v>
      </c>
      <c r="H11" s="64">
        <f t="shared" si="2"/>
        <v>285</v>
      </c>
      <c r="I11" s="92">
        <f t="shared" si="0"/>
        <v>0.27824328228835599</v>
      </c>
      <c r="J11" s="92">
        <f t="shared" si="1"/>
        <v>0.34077681925124859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48</v>
      </c>
      <c r="D18" s="70">
        <v>1973</v>
      </c>
      <c r="E18" s="70">
        <v>1943</v>
      </c>
      <c r="F18" s="70">
        <v>24821</v>
      </c>
      <c r="G18" s="58"/>
      <c r="H18" s="58"/>
      <c r="I18" s="58"/>
    </row>
    <row r="19" spans="2:9" x14ac:dyDescent="0.35">
      <c r="B19" s="72" t="s">
        <v>2</v>
      </c>
      <c r="C19" s="72" t="s">
        <v>48</v>
      </c>
      <c r="D19" s="73">
        <v>1236</v>
      </c>
      <c r="E19" s="73">
        <v>1252</v>
      </c>
      <c r="F19" s="73">
        <v>15370</v>
      </c>
      <c r="G19" s="58"/>
      <c r="H19" s="58"/>
      <c r="I19" s="58"/>
    </row>
    <row r="20" spans="2:9" x14ac:dyDescent="0.35">
      <c r="B20" s="75" t="s">
        <v>3</v>
      </c>
      <c r="C20" s="75" t="s">
        <v>48</v>
      </c>
      <c r="D20" s="76">
        <v>1721</v>
      </c>
      <c r="E20" s="76">
        <v>2798</v>
      </c>
      <c r="F20" s="76">
        <v>36983</v>
      </c>
      <c r="G20" s="58"/>
      <c r="H20" s="58"/>
      <c r="I20" s="58"/>
    </row>
    <row r="21" spans="2:9" x14ac:dyDescent="0.35">
      <c r="B21" s="78" t="s">
        <v>4</v>
      </c>
      <c r="C21" s="78" t="s">
        <v>48</v>
      </c>
      <c r="D21" s="79">
        <v>1928</v>
      </c>
      <c r="E21" s="80">
        <v>1827</v>
      </c>
      <c r="F21" s="80">
        <v>23705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48</v>
      </c>
      <c r="D22" s="84">
        <v>1450</v>
      </c>
      <c r="E22" s="85">
        <v>907</v>
      </c>
      <c r="F22" s="85">
        <v>11861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48</v>
      </c>
      <c r="D23" s="64">
        <f t="shared" ref="D23:F23" si="3">SUM(D18:D22)</f>
        <v>8308</v>
      </c>
      <c r="E23" s="64">
        <f t="shared" si="3"/>
        <v>8727</v>
      </c>
      <c r="F23" s="64">
        <f t="shared" si="3"/>
        <v>112740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09EA-88B9-400B-8261-617093F21830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49</v>
      </c>
      <c r="D6" s="70">
        <v>506</v>
      </c>
      <c r="E6" s="70">
        <v>4195</v>
      </c>
      <c r="F6" s="70">
        <v>1916</v>
      </c>
      <c r="G6" s="70">
        <v>357</v>
      </c>
      <c r="H6" s="70">
        <v>137</v>
      </c>
      <c r="I6" s="87">
        <f>F6/(F6+E6)</f>
        <v>0.31353297332678776</v>
      </c>
      <c r="J6" s="87">
        <f>(F6+G6+H6)/(E6+F6)</f>
        <v>0.39437080674194075</v>
      </c>
    </row>
    <row r="7" spans="1:11" x14ac:dyDescent="0.35">
      <c r="B7" s="72" t="s">
        <v>2</v>
      </c>
      <c r="C7" s="72" t="s">
        <v>49</v>
      </c>
      <c r="D7" s="73">
        <v>268</v>
      </c>
      <c r="E7" s="73">
        <v>1852</v>
      </c>
      <c r="F7" s="73">
        <v>173</v>
      </c>
      <c r="G7" s="73">
        <v>75</v>
      </c>
      <c r="H7" s="73">
        <v>0</v>
      </c>
      <c r="I7" s="88">
        <f t="shared" ref="I7:I11" si="0">F7/(F7+E7)</f>
        <v>8.5432098765432105E-2</v>
      </c>
      <c r="J7" s="88">
        <f t="shared" ref="J7:J11" si="1">(F7+G7+H7)/(E7+F7)</f>
        <v>0.12246913580246914</v>
      </c>
    </row>
    <row r="8" spans="1:11" x14ac:dyDescent="0.35">
      <c r="B8" s="75" t="s">
        <v>3</v>
      </c>
      <c r="C8" s="75" t="s">
        <v>49</v>
      </c>
      <c r="D8" s="76">
        <v>613</v>
      </c>
      <c r="E8" s="76">
        <v>3563</v>
      </c>
      <c r="F8" s="76">
        <v>1053</v>
      </c>
      <c r="G8" s="76">
        <v>341</v>
      </c>
      <c r="H8" s="76">
        <v>146</v>
      </c>
      <c r="I8" s="89">
        <f t="shared" si="0"/>
        <v>0.22811958405545926</v>
      </c>
      <c r="J8" s="89">
        <f t="shared" si="1"/>
        <v>0.33362218370883884</v>
      </c>
    </row>
    <row r="9" spans="1:11" x14ac:dyDescent="0.35">
      <c r="B9" s="78" t="s">
        <v>4</v>
      </c>
      <c r="C9" s="78" t="s">
        <v>49</v>
      </c>
      <c r="D9" s="79">
        <v>860</v>
      </c>
      <c r="E9" s="80">
        <v>6274</v>
      </c>
      <c r="F9" s="80">
        <v>3387</v>
      </c>
      <c r="G9" s="80">
        <v>430</v>
      </c>
      <c r="H9" s="80">
        <v>0</v>
      </c>
      <c r="I9" s="90">
        <f t="shared" si="0"/>
        <v>0.35058482558741333</v>
      </c>
      <c r="J9" s="90">
        <f t="shared" si="1"/>
        <v>0.39509367560293968</v>
      </c>
    </row>
    <row r="10" spans="1:11" ht="21.75" thickBot="1" x14ac:dyDescent="0.4">
      <c r="B10" s="82" t="s">
        <v>5</v>
      </c>
      <c r="C10" s="83" t="s">
        <v>49</v>
      </c>
      <c r="D10" s="84">
        <v>138</v>
      </c>
      <c r="E10" s="85">
        <v>2085</v>
      </c>
      <c r="F10" s="85">
        <v>372</v>
      </c>
      <c r="G10" s="85">
        <v>50</v>
      </c>
      <c r="H10" s="85">
        <v>18</v>
      </c>
      <c r="I10" s="91">
        <f t="shared" si="0"/>
        <v>0.15140415140415139</v>
      </c>
      <c r="J10" s="91">
        <f t="shared" si="1"/>
        <v>0.17908017908017909</v>
      </c>
    </row>
    <row r="11" spans="1:11" ht="21.75" thickBot="1" x14ac:dyDescent="0.4">
      <c r="B11" s="62" t="s">
        <v>6</v>
      </c>
      <c r="C11" s="63" t="s">
        <v>49</v>
      </c>
      <c r="D11" s="64">
        <f>SUM(D6:D10)</f>
        <v>2385</v>
      </c>
      <c r="E11" s="64">
        <f t="shared" ref="E11:H11" si="2">SUM(E6:E10)</f>
        <v>17969</v>
      </c>
      <c r="F11" s="64">
        <f t="shared" si="2"/>
        <v>6901</v>
      </c>
      <c r="G11" s="64">
        <f t="shared" si="2"/>
        <v>1253</v>
      </c>
      <c r="H11" s="64">
        <f t="shared" si="2"/>
        <v>301</v>
      </c>
      <c r="I11" s="92">
        <f t="shared" si="0"/>
        <v>0.27748291113791718</v>
      </c>
      <c r="J11" s="92">
        <f t="shared" si="1"/>
        <v>0.33996783273019704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49</v>
      </c>
      <c r="D18" s="70">
        <v>2242</v>
      </c>
      <c r="E18" s="70">
        <v>2209</v>
      </c>
      <c r="F18" s="70">
        <v>28169</v>
      </c>
      <c r="G18" s="58"/>
      <c r="H18" s="58"/>
      <c r="I18" s="58"/>
    </row>
    <row r="19" spans="2:9" x14ac:dyDescent="0.35">
      <c r="B19" s="72" t="s">
        <v>2</v>
      </c>
      <c r="C19" s="72" t="s">
        <v>49</v>
      </c>
      <c r="D19" s="73">
        <v>1403</v>
      </c>
      <c r="E19" s="73">
        <v>1395</v>
      </c>
      <c r="F19" s="73">
        <v>17349</v>
      </c>
      <c r="G19" s="58"/>
      <c r="H19" s="58"/>
      <c r="I19" s="58"/>
    </row>
    <row r="20" spans="2:9" x14ac:dyDescent="0.35">
      <c r="B20" s="75" t="s">
        <v>3</v>
      </c>
      <c r="C20" s="75" t="s">
        <v>49</v>
      </c>
      <c r="D20" s="76">
        <v>2084</v>
      </c>
      <c r="E20" s="76">
        <v>3153</v>
      </c>
      <c r="F20" s="76">
        <v>41536</v>
      </c>
      <c r="G20" s="58"/>
      <c r="H20" s="58"/>
      <c r="I20" s="58"/>
    </row>
    <row r="21" spans="2:9" x14ac:dyDescent="0.35">
      <c r="B21" s="78" t="s">
        <v>4</v>
      </c>
      <c r="C21" s="78" t="s">
        <v>49</v>
      </c>
      <c r="D21" s="79">
        <v>2194</v>
      </c>
      <c r="E21" s="80">
        <v>2113</v>
      </c>
      <c r="F21" s="80">
        <v>27461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49</v>
      </c>
      <c r="D22" s="84">
        <v>1644</v>
      </c>
      <c r="E22" s="85">
        <v>994</v>
      </c>
      <c r="F22" s="85">
        <v>12968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49</v>
      </c>
      <c r="D23" s="64">
        <f t="shared" ref="D23:F23" si="3">SUM(D18:D22)</f>
        <v>9567</v>
      </c>
      <c r="E23" s="64">
        <f t="shared" si="3"/>
        <v>9864</v>
      </c>
      <c r="F23" s="64">
        <f t="shared" si="3"/>
        <v>127483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3809-04BD-4A6E-BC75-5AC6C939E2EB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50</v>
      </c>
      <c r="D6" s="70">
        <v>620</v>
      </c>
      <c r="E6" s="70">
        <v>4312</v>
      </c>
      <c r="F6" s="70">
        <v>1937</v>
      </c>
      <c r="G6" s="70">
        <v>357</v>
      </c>
      <c r="H6" s="70">
        <v>137</v>
      </c>
      <c r="I6" s="87">
        <f>F6/(F6+E6)</f>
        <v>0.30996959513522165</v>
      </c>
      <c r="J6" s="87">
        <f>(F6+G6+H6)/(E6+F6)</f>
        <v>0.38902224355896942</v>
      </c>
    </row>
    <row r="7" spans="1:11" x14ac:dyDescent="0.35">
      <c r="B7" s="72" t="s">
        <v>2</v>
      </c>
      <c r="C7" s="72" t="s">
        <v>50</v>
      </c>
      <c r="D7" s="73">
        <v>295</v>
      </c>
      <c r="E7" s="73">
        <v>1886</v>
      </c>
      <c r="F7" s="73">
        <v>174</v>
      </c>
      <c r="G7" s="73">
        <v>76</v>
      </c>
      <c r="H7" s="73">
        <v>3</v>
      </c>
      <c r="I7" s="88">
        <f t="shared" ref="I7:I11" si="0">F7/(F7+E7)</f>
        <v>8.4466019417475724E-2</v>
      </c>
      <c r="J7" s="88">
        <f t="shared" ref="J7:J11" si="1">(F7+G7+H7)/(E7+F7)</f>
        <v>0.12281553398058252</v>
      </c>
    </row>
    <row r="8" spans="1:11" x14ac:dyDescent="0.35">
      <c r="B8" s="75" t="s">
        <v>3</v>
      </c>
      <c r="C8" s="75" t="s">
        <v>50</v>
      </c>
      <c r="D8" s="76">
        <v>708</v>
      </c>
      <c r="E8" s="76">
        <v>3611</v>
      </c>
      <c r="F8" s="76">
        <v>1061</v>
      </c>
      <c r="G8" s="76">
        <v>347</v>
      </c>
      <c r="H8" s="76">
        <v>146</v>
      </c>
      <c r="I8" s="89">
        <f t="shared" si="0"/>
        <v>0.22709760273972604</v>
      </c>
      <c r="J8" s="89">
        <f t="shared" si="1"/>
        <v>0.33261986301369861</v>
      </c>
    </row>
    <row r="9" spans="1:11" x14ac:dyDescent="0.35">
      <c r="B9" s="78" t="s">
        <v>4</v>
      </c>
      <c r="C9" s="78" t="s">
        <v>50</v>
      </c>
      <c r="D9" s="79">
        <v>979</v>
      </c>
      <c r="E9" s="80">
        <v>6406</v>
      </c>
      <c r="F9" s="80">
        <v>3457</v>
      </c>
      <c r="G9" s="80">
        <v>438</v>
      </c>
      <c r="H9" s="80">
        <v>0</v>
      </c>
      <c r="I9" s="90">
        <f t="shared" si="0"/>
        <v>0.3505018756970496</v>
      </c>
      <c r="J9" s="90">
        <f t="shared" si="1"/>
        <v>0.39491027070870932</v>
      </c>
    </row>
    <row r="10" spans="1:11" ht="21.75" thickBot="1" x14ac:dyDescent="0.4">
      <c r="B10" s="82" t="s">
        <v>5</v>
      </c>
      <c r="C10" s="83" t="s">
        <v>50</v>
      </c>
      <c r="D10" s="84">
        <v>152</v>
      </c>
      <c r="E10" s="85">
        <v>2171</v>
      </c>
      <c r="F10" s="85">
        <v>397</v>
      </c>
      <c r="G10" s="85">
        <v>55</v>
      </c>
      <c r="H10" s="85">
        <v>20</v>
      </c>
      <c r="I10" s="91">
        <f t="shared" si="0"/>
        <v>0.15459501557632399</v>
      </c>
      <c r="J10" s="91">
        <f t="shared" si="1"/>
        <v>0.18380062305295949</v>
      </c>
    </row>
    <row r="11" spans="1:11" ht="21.75" thickBot="1" x14ac:dyDescent="0.4">
      <c r="B11" s="62" t="s">
        <v>6</v>
      </c>
      <c r="C11" s="63" t="s">
        <v>50</v>
      </c>
      <c r="D11" s="64">
        <f>SUM(D6:D10)</f>
        <v>2754</v>
      </c>
      <c r="E11" s="64">
        <f t="shared" ref="E11:H11" si="2">SUM(E6:E10)</f>
        <v>18386</v>
      </c>
      <c r="F11" s="64">
        <f t="shared" si="2"/>
        <v>7026</v>
      </c>
      <c r="G11" s="64">
        <f t="shared" si="2"/>
        <v>1273</v>
      </c>
      <c r="H11" s="64">
        <f t="shared" si="2"/>
        <v>306</v>
      </c>
      <c r="I11" s="92">
        <f t="shared" si="0"/>
        <v>0.27648355107823075</v>
      </c>
      <c r="J11" s="92">
        <f t="shared" si="1"/>
        <v>0.33861954981898318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50</v>
      </c>
      <c r="D18" s="70">
        <v>2528</v>
      </c>
      <c r="E18" s="70">
        <v>2423</v>
      </c>
      <c r="F18" s="70">
        <v>30817</v>
      </c>
      <c r="G18" s="58"/>
      <c r="H18" s="58"/>
      <c r="I18" s="58"/>
    </row>
    <row r="19" spans="2:9" x14ac:dyDescent="0.35">
      <c r="B19" s="72" t="s">
        <v>2</v>
      </c>
      <c r="C19" s="72" t="s">
        <v>50</v>
      </c>
      <c r="D19" s="73">
        <v>1510</v>
      </c>
      <c r="E19" s="73">
        <v>1542</v>
      </c>
      <c r="F19" s="73">
        <v>19056</v>
      </c>
      <c r="G19" s="58"/>
      <c r="H19" s="58"/>
      <c r="I19" s="58"/>
    </row>
    <row r="20" spans="2:9" x14ac:dyDescent="0.35">
      <c r="B20" s="75" t="s">
        <v>3</v>
      </c>
      <c r="C20" s="75" t="s">
        <v>50</v>
      </c>
      <c r="D20" s="76">
        <v>2378</v>
      </c>
      <c r="E20" s="76">
        <v>3413</v>
      </c>
      <c r="F20" s="76">
        <v>44760</v>
      </c>
      <c r="G20" s="58"/>
      <c r="H20" s="58"/>
      <c r="I20" s="58"/>
    </row>
    <row r="21" spans="2:9" x14ac:dyDescent="0.35">
      <c r="B21" s="78" t="s">
        <v>4</v>
      </c>
      <c r="C21" s="78" t="s">
        <v>50</v>
      </c>
      <c r="D21" s="79">
        <v>2453</v>
      </c>
      <c r="E21" s="80">
        <v>2388</v>
      </c>
      <c r="F21" s="80">
        <v>31178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50</v>
      </c>
      <c r="D22" s="84">
        <v>1820</v>
      </c>
      <c r="E22" s="85">
        <v>1259</v>
      </c>
      <c r="F22" s="85">
        <v>16707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50</v>
      </c>
      <c r="D23" s="64">
        <f t="shared" ref="D23:F23" si="3">SUM(D18:D22)</f>
        <v>10689</v>
      </c>
      <c r="E23" s="64">
        <f t="shared" si="3"/>
        <v>11025</v>
      </c>
      <c r="F23" s="64">
        <f t="shared" si="3"/>
        <v>142518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28F7E-C4B7-424A-A1F0-3C17245DE89A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51</v>
      </c>
      <c r="D6" s="70">
        <v>702</v>
      </c>
      <c r="E6" s="70">
        <v>4407</v>
      </c>
      <c r="F6" s="70">
        <v>1952</v>
      </c>
      <c r="G6" s="70">
        <v>360</v>
      </c>
      <c r="H6" s="70">
        <v>139</v>
      </c>
      <c r="I6" s="87">
        <f>F6/(F6+E6)</f>
        <v>0.30696650416732191</v>
      </c>
      <c r="J6" s="87">
        <f>(F6+G6+H6)/(E6+F6)</f>
        <v>0.38543796194370183</v>
      </c>
    </row>
    <row r="7" spans="1:11" x14ac:dyDescent="0.35">
      <c r="B7" s="72" t="s">
        <v>2</v>
      </c>
      <c r="C7" s="72" t="s">
        <v>51</v>
      </c>
      <c r="D7" s="73">
        <v>331</v>
      </c>
      <c r="E7" s="73">
        <v>1901</v>
      </c>
      <c r="F7" s="73">
        <v>174</v>
      </c>
      <c r="G7" s="73">
        <v>76</v>
      </c>
      <c r="H7" s="73">
        <v>3</v>
      </c>
      <c r="I7" s="88">
        <f t="shared" ref="I7:I11" si="0">F7/(F7+E7)</f>
        <v>8.3855421686746992E-2</v>
      </c>
      <c r="J7" s="88">
        <f t="shared" ref="J7:J11" si="1">(F7+G7+H7)/(E7+F7)</f>
        <v>0.12192771084337349</v>
      </c>
    </row>
    <row r="8" spans="1:11" x14ac:dyDescent="0.35">
      <c r="B8" s="75" t="s">
        <v>3</v>
      </c>
      <c r="C8" s="75" t="s">
        <v>51</v>
      </c>
      <c r="D8" s="76">
        <v>816</v>
      </c>
      <c r="E8" s="76">
        <v>3688</v>
      </c>
      <c r="F8" s="76">
        <v>1062</v>
      </c>
      <c r="G8" s="76">
        <v>351</v>
      </c>
      <c r="H8" s="76">
        <v>158</v>
      </c>
      <c r="I8" s="89">
        <f t="shared" si="0"/>
        <v>0.22357894736842104</v>
      </c>
      <c r="J8" s="89">
        <f t="shared" si="1"/>
        <v>0.33073684210526316</v>
      </c>
    </row>
    <row r="9" spans="1:11" x14ac:dyDescent="0.35">
      <c r="B9" s="78" t="s">
        <v>4</v>
      </c>
      <c r="C9" s="78" t="s">
        <v>51</v>
      </c>
      <c r="D9" s="79">
        <v>1162</v>
      </c>
      <c r="E9" s="80">
        <v>6528</v>
      </c>
      <c r="F9" s="80">
        <v>3500</v>
      </c>
      <c r="G9" s="80">
        <v>445</v>
      </c>
      <c r="H9" s="80">
        <v>0</v>
      </c>
      <c r="I9" s="90">
        <f t="shared" si="0"/>
        <v>0.34902273633825287</v>
      </c>
      <c r="J9" s="90">
        <f t="shared" si="1"/>
        <v>0.3933984842441165</v>
      </c>
    </row>
    <row r="10" spans="1:11" ht="21.75" thickBot="1" x14ac:dyDescent="0.4">
      <c r="B10" s="82" t="s">
        <v>5</v>
      </c>
      <c r="C10" s="83" t="s">
        <v>51</v>
      </c>
      <c r="D10" s="84">
        <v>171</v>
      </c>
      <c r="E10" s="85">
        <v>2231</v>
      </c>
      <c r="F10" s="85">
        <v>411</v>
      </c>
      <c r="G10" s="85">
        <v>57</v>
      </c>
      <c r="H10" s="85">
        <v>23</v>
      </c>
      <c r="I10" s="91">
        <f t="shared" si="0"/>
        <v>0.15556396669190006</v>
      </c>
      <c r="J10" s="91">
        <f t="shared" si="1"/>
        <v>0.18584405753217259</v>
      </c>
    </row>
    <row r="11" spans="1:11" ht="21.75" thickBot="1" x14ac:dyDescent="0.4">
      <c r="B11" s="62" t="s">
        <v>6</v>
      </c>
      <c r="C11" s="63" t="s">
        <v>51</v>
      </c>
      <c r="D11" s="64">
        <f>SUM(D6:D10)</f>
        <v>3182</v>
      </c>
      <c r="E11" s="64">
        <f t="shared" ref="E11:H11" si="2">SUM(E6:E10)</f>
        <v>18755</v>
      </c>
      <c r="F11" s="64">
        <f t="shared" si="2"/>
        <v>7099</v>
      </c>
      <c r="G11" s="64">
        <f t="shared" si="2"/>
        <v>1289</v>
      </c>
      <c r="H11" s="64">
        <f t="shared" si="2"/>
        <v>323</v>
      </c>
      <c r="I11" s="92">
        <f t="shared" si="0"/>
        <v>0.27458033573141488</v>
      </c>
      <c r="J11" s="92">
        <f t="shared" si="1"/>
        <v>0.33693045563549162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51</v>
      </c>
      <c r="D18" s="70">
        <v>2871</v>
      </c>
      <c r="E18" s="70">
        <v>2681</v>
      </c>
      <c r="F18" s="70">
        <v>33902</v>
      </c>
      <c r="G18" s="58"/>
      <c r="H18" s="58"/>
      <c r="I18" s="58"/>
    </row>
    <row r="19" spans="2:9" x14ac:dyDescent="0.35">
      <c r="B19" s="72" t="s">
        <v>2</v>
      </c>
      <c r="C19" s="72" t="s">
        <v>51</v>
      </c>
      <c r="D19" s="73">
        <v>1650</v>
      </c>
      <c r="E19" s="73">
        <v>1661</v>
      </c>
      <c r="F19" s="73">
        <v>20371</v>
      </c>
      <c r="G19" s="58"/>
      <c r="H19" s="58"/>
      <c r="I19" s="58"/>
    </row>
    <row r="20" spans="2:9" x14ac:dyDescent="0.35">
      <c r="B20" s="75" t="s">
        <v>3</v>
      </c>
      <c r="C20" s="75" t="s">
        <v>51</v>
      </c>
      <c r="D20" s="76">
        <v>2700</v>
      </c>
      <c r="E20" s="76">
        <v>3661</v>
      </c>
      <c r="F20" s="76">
        <v>48298</v>
      </c>
      <c r="G20" s="58"/>
      <c r="H20" s="58"/>
      <c r="I20" s="58"/>
    </row>
    <row r="21" spans="2:9" x14ac:dyDescent="0.35">
      <c r="B21" s="78" t="s">
        <v>4</v>
      </c>
      <c r="C21" s="78" t="s">
        <v>51</v>
      </c>
      <c r="D21" s="79">
        <v>2776</v>
      </c>
      <c r="E21" s="80">
        <v>2673</v>
      </c>
      <c r="F21" s="80">
        <v>34686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51</v>
      </c>
      <c r="D22" s="84">
        <v>1966</v>
      </c>
      <c r="E22" s="85">
        <v>1643</v>
      </c>
      <c r="F22" s="85">
        <v>21511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51</v>
      </c>
      <c r="D23" s="64">
        <f t="shared" ref="D23:F23" si="3">SUM(D18:D22)</f>
        <v>11963</v>
      </c>
      <c r="E23" s="64">
        <f t="shared" si="3"/>
        <v>12319</v>
      </c>
      <c r="F23" s="64">
        <f t="shared" si="3"/>
        <v>158768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4D1E6-3713-4AFA-BB48-2F4E7FE9FD94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52</v>
      </c>
      <c r="D6" s="70">
        <v>785</v>
      </c>
      <c r="E6" s="70">
        <v>4512</v>
      </c>
      <c r="F6" s="70">
        <v>1960</v>
      </c>
      <c r="G6" s="70">
        <v>367</v>
      </c>
      <c r="H6" s="70">
        <v>145</v>
      </c>
      <c r="I6" s="87">
        <f>F6/(F6+E6)</f>
        <v>0.30284301606922126</v>
      </c>
      <c r="J6" s="87">
        <f>(F6+G6+H6)/(E6+F6)</f>
        <v>0.38195302843016071</v>
      </c>
    </row>
    <row r="7" spans="1:11" x14ac:dyDescent="0.35">
      <c r="B7" s="72" t="s">
        <v>2</v>
      </c>
      <c r="C7" s="72" t="s">
        <v>52</v>
      </c>
      <c r="D7" s="73">
        <v>381</v>
      </c>
      <c r="E7" s="73">
        <v>1937</v>
      </c>
      <c r="F7" s="73">
        <v>175</v>
      </c>
      <c r="G7" s="73">
        <v>78</v>
      </c>
      <c r="H7" s="73">
        <v>3</v>
      </c>
      <c r="I7" s="88">
        <f t="shared" ref="I7:I11" si="0">F7/(F7+E7)</f>
        <v>8.2859848484848481E-2</v>
      </c>
      <c r="J7" s="88">
        <f t="shared" ref="J7:J11" si="1">(F7+G7+H7)/(E7+F7)</f>
        <v>0.12121212121212122</v>
      </c>
    </row>
    <row r="8" spans="1:11" x14ac:dyDescent="0.35">
      <c r="B8" s="75" t="s">
        <v>3</v>
      </c>
      <c r="C8" s="75" t="s">
        <v>52</v>
      </c>
      <c r="D8" s="76">
        <v>927</v>
      </c>
      <c r="E8" s="76">
        <v>3779</v>
      </c>
      <c r="F8" s="76">
        <v>1071</v>
      </c>
      <c r="G8" s="76">
        <v>353</v>
      </c>
      <c r="H8" s="76">
        <v>180</v>
      </c>
      <c r="I8" s="89">
        <f t="shared" si="0"/>
        <v>0.22082474226804125</v>
      </c>
      <c r="J8" s="89">
        <f t="shared" si="1"/>
        <v>0.33072164948453608</v>
      </c>
    </row>
    <row r="9" spans="1:11" x14ac:dyDescent="0.35">
      <c r="B9" s="78" t="s">
        <v>4</v>
      </c>
      <c r="C9" s="78" t="s">
        <v>52</v>
      </c>
      <c r="D9" s="79">
        <v>1383</v>
      </c>
      <c r="E9" s="80">
        <v>6663</v>
      </c>
      <c r="F9" s="80">
        <v>3538</v>
      </c>
      <c r="G9" s="80">
        <v>453</v>
      </c>
      <c r="H9" s="80">
        <v>0</v>
      </c>
      <c r="I9" s="90">
        <f t="shared" si="0"/>
        <v>0.34682874228016863</v>
      </c>
      <c r="J9" s="90">
        <f t="shared" si="1"/>
        <v>0.39123615331830214</v>
      </c>
    </row>
    <row r="10" spans="1:11" ht="21.75" thickBot="1" x14ac:dyDescent="0.4">
      <c r="B10" s="82" t="s">
        <v>5</v>
      </c>
      <c r="C10" s="83" t="s">
        <v>52</v>
      </c>
      <c r="D10" s="84">
        <v>201</v>
      </c>
      <c r="E10" s="85">
        <v>2274</v>
      </c>
      <c r="F10" s="85">
        <v>417</v>
      </c>
      <c r="G10" s="85">
        <v>60</v>
      </c>
      <c r="H10" s="85">
        <v>29</v>
      </c>
      <c r="I10" s="91">
        <f t="shared" si="0"/>
        <v>0.15496098104793757</v>
      </c>
      <c r="J10" s="91">
        <f t="shared" si="1"/>
        <v>0.18803418803418803</v>
      </c>
    </row>
    <row r="11" spans="1:11" ht="21.75" thickBot="1" x14ac:dyDescent="0.4">
      <c r="B11" s="62" t="s">
        <v>6</v>
      </c>
      <c r="C11" s="63" t="s">
        <v>52</v>
      </c>
      <c r="D11" s="64">
        <f>SUM(D6:D10)</f>
        <v>3677</v>
      </c>
      <c r="E11" s="64">
        <f t="shared" ref="E11:H11" si="2">SUM(E6:E10)</f>
        <v>19165</v>
      </c>
      <c r="F11" s="64">
        <f t="shared" si="2"/>
        <v>7161</v>
      </c>
      <c r="G11" s="64">
        <f t="shared" si="2"/>
        <v>1311</v>
      </c>
      <c r="H11" s="64">
        <f t="shared" si="2"/>
        <v>357</v>
      </c>
      <c r="I11" s="92">
        <f t="shared" si="0"/>
        <v>0.27201245916584366</v>
      </c>
      <c r="J11" s="92">
        <f t="shared" si="1"/>
        <v>0.33537187571222365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52</v>
      </c>
      <c r="D18" s="70">
        <v>3369</v>
      </c>
      <c r="E18" s="70">
        <v>2984</v>
      </c>
      <c r="F18" s="70">
        <v>37667</v>
      </c>
      <c r="G18" s="58"/>
      <c r="H18" s="58"/>
      <c r="I18" s="58"/>
    </row>
    <row r="19" spans="2:9" x14ac:dyDescent="0.35">
      <c r="B19" s="72" t="s">
        <v>2</v>
      </c>
      <c r="C19" s="72" t="s">
        <v>52</v>
      </c>
      <c r="D19" s="73">
        <v>1759</v>
      </c>
      <c r="E19" s="73">
        <v>1770</v>
      </c>
      <c r="F19" s="73">
        <v>21906</v>
      </c>
      <c r="G19" s="58"/>
      <c r="H19" s="58"/>
      <c r="I19" s="58"/>
    </row>
    <row r="20" spans="2:9" x14ac:dyDescent="0.35">
      <c r="B20" s="75" t="s">
        <v>3</v>
      </c>
      <c r="C20" s="75" t="s">
        <v>52</v>
      </c>
      <c r="D20" s="76">
        <v>3065</v>
      </c>
      <c r="E20" s="76">
        <v>4000</v>
      </c>
      <c r="F20" s="76">
        <v>52713</v>
      </c>
      <c r="G20" s="58"/>
      <c r="H20" s="58"/>
      <c r="I20" s="58"/>
    </row>
    <row r="21" spans="2:9" x14ac:dyDescent="0.35">
      <c r="B21" s="78" t="s">
        <v>4</v>
      </c>
      <c r="C21" s="78" t="s">
        <v>52</v>
      </c>
      <c r="D21" s="79">
        <v>3171</v>
      </c>
      <c r="E21" s="80">
        <v>3016</v>
      </c>
      <c r="F21" s="80">
        <v>38932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52</v>
      </c>
      <c r="D22" s="84">
        <v>2180</v>
      </c>
      <c r="E22" s="85">
        <v>1919</v>
      </c>
      <c r="F22" s="85">
        <v>24876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52</v>
      </c>
      <c r="D23" s="64">
        <f t="shared" ref="D23:F23" si="3">SUM(D18:D22)</f>
        <v>13544</v>
      </c>
      <c r="E23" s="64">
        <f t="shared" si="3"/>
        <v>13689</v>
      </c>
      <c r="F23" s="64">
        <f t="shared" si="3"/>
        <v>176094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BEA1-F388-4148-8933-6200B30A028B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53</v>
      </c>
      <c r="D6" s="70">
        <v>859</v>
      </c>
      <c r="E6" s="70">
        <v>4610</v>
      </c>
      <c r="F6" s="70">
        <v>1964</v>
      </c>
      <c r="G6" s="70">
        <v>375</v>
      </c>
      <c r="H6" s="70">
        <v>151</v>
      </c>
      <c r="I6" s="87">
        <f>F6/(F6+E6)</f>
        <v>0.29875266200182538</v>
      </c>
      <c r="J6" s="87">
        <f>(F6+G6+H6)/(E6+F6)</f>
        <v>0.37876483115302706</v>
      </c>
    </row>
    <row r="7" spans="1:11" x14ac:dyDescent="0.35">
      <c r="B7" s="72" t="s">
        <v>2</v>
      </c>
      <c r="C7" s="72" t="s">
        <v>53</v>
      </c>
      <c r="D7" s="73">
        <v>405</v>
      </c>
      <c r="E7" s="73">
        <v>1945</v>
      </c>
      <c r="F7" s="73">
        <v>175</v>
      </c>
      <c r="G7" s="73">
        <v>78</v>
      </c>
      <c r="H7" s="73">
        <v>3</v>
      </c>
      <c r="I7" s="88">
        <f t="shared" ref="I7:I11" si="0">F7/(F7+E7)</f>
        <v>8.254716981132075E-2</v>
      </c>
      <c r="J7" s="88">
        <f t="shared" ref="J7:J11" si="1">(F7+G7+H7)/(E7+F7)</f>
        <v>0.12075471698113208</v>
      </c>
    </row>
    <row r="8" spans="1:11" x14ac:dyDescent="0.35">
      <c r="B8" s="75" t="s">
        <v>3</v>
      </c>
      <c r="C8" s="75" t="s">
        <v>53</v>
      </c>
      <c r="D8" s="76">
        <v>1006</v>
      </c>
      <c r="E8" s="76">
        <v>3865</v>
      </c>
      <c r="F8" s="76">
        <v>1093</v>
      </c>
      <c r="G8" s="76">
        <v>359</v>
      </c>
      <c r="H8" s="76">
        <v>198</v>
      </c>
      <c r="I8" s="89">
        <f t="shared" si="0"/>
        <v>0.22045179507866075</v>
      </c>
      <c r="J8" s="89">
        <f t="shared" si="1"/>
        <v>0.33279548204921339</v>
      </c>
    </row>
    <row r="9" spans="1:11" x14ac:dyDescent="0.35">
      <c r="B9" s="78" t="s">
        <v>4</v>
      </c>
      <c r="C9" s="78" t="s">
        <v>53</v>
      </c>
      <c r="D9" s="79">
        <v>1501</v>
      </c>
      <c r="E9" s="80">
        <v>6779</v>
      </c>
      <c r="F9" s="80">
        <v>3588</v>
      </c>
      <c r="G9" s="80">
        <v>461</v>
      </c>
      <c r="H9" s="80">
        <v>0</v>
      </c>
      <c r="I9" s="90">
        <f t="shared" si="0"/>
        <v>0.34609819619947912</v>
      </c>
      <c r="J9" s="90">
        <f t="shared" si="1"/>
        <v>0.39056621973569983</v>
      </c>
    </row>
    <row r="10" spans="1:11" ht="21.75" thickBot="1" x14ac:dyDescent="0.4">
      <c r="B10" s="82" t="s">
        <v>5</v>
      </c>
      <c r="C10" s="83" t="s">
        <v>53</v>
      </c>
      <c r="D10" s="84">
        <v>210</v>
      </c>
      <c r="E10" s="85">
        <v>2300</v>
      </c>
      <c r="F10" s="85">
        <v>423</v>
      </c>
      <c r="G10" s="85">
        <v>61</v>
      </c>
      <c r="H10" s="85">
        <v>29</v>
      </c>
      <c r="I10" s="91">
        <f t="shared" si="0"/>
        <v>0.15534337128167464</v>
      </c>
      <c r="J10" s="91">
        <f t="shared" si="1"/>
        <v>0.1883951524054352</v>
      </c>
    </row>
    <row r="11" spans="1:11" ht="21.75" thickBot="1" x14ac:dyDescent="0.4">
      <c r="B11" s="62" t="s">
        <v>6</v>
      </c>
      <c r="C11" s="63" t="s">
        <v>53</v>
      </c>
      <c r="D11" s="64">
        <f>SUM(D6:D10)</f>
        <v>3981</v>
      </c>
      <c r="E11" s="64">
        <f t="shared" ref="E11:H11" si="2">SUM(E6:E10)</f>
        <v>19499</v>
      </c>
      <c r="F11" s="64">
        <f t="shared" si="2"/>
        <v>7243</v>
      </c>
      <c r="G11" s="64">
        <f t="shared" si="2"/>
        <v>1334</v>
      </c>
      <c r="H11" s="64">
        <f t="shared" si="2"/>
        <v>381</v>
      </c>
      <c r="I11" s="92">
        <f t="shared" si="0"/>
        <v>0.27084735621868222</v>
      </c>
      <c r="J11" s="92">
        <f t="shared" si="1"/>
        <v>0.33497868521426971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53</v>
      </c>
      <c r="D18" s="70">
        <v>4323</v>
      </c>
      <c r="E18" s="70">
        <v>3136</v>
      </c>
      <c r="F18" s="70">
        <v>39670</v>
      </c>
      <c r="G18" s="58"/>
      <c r="H18" s="58"/>
      <c r="I18" s="58"/>
    </row>
    <row r="19" spans="2:9" x14ac:dyDescent="0.35">
      <c r="B19" s="72" t="s">
        <v>2</v>
      </c>
      <c r="C19" s="72" t="s">
        <v>53</v>
      </c>
      <c r="D19" s="73">
        <v>1960</v>
      </c>
      <c r="E19" s="73">
        <v>1929</v>
      </c>
      <c r="F19" s="73">
        <v>23861</v>
      </c>
      <c r="G19" s="58"/>
      <c r="H19" s="58"/>
      <c r="I19" s="58"/>
    </row>
    <row r="20" spans="2:9" x14ac:dyDescent="0.35">
      <c r="B20" s="75" t="s">
        <v>3</v>
      </c>
      <c r="C20" s="75" t="s">
        <v>53</v>
      </c>
      <c r="D20" s="76">
        <v>3455</v>
      </c>
      <c r="E20" s="76">
        <v>4346</v>
      </c>
      <c r="F20" s="76">
        <v>57925</v>
      </c>
      <c r="G20" s="58"/>
      <c r="H20" s="58"/>
      <c r="I20" s="58"/>
    </row>
    <row r="21" spans="2:9" x14ac:dyDescent="0.35">
      <c r="B21" s="78" t="s">
        <v>4</v>
      </c>
      <c r="C21" s="78" t="s">
        <v>53</v>
      </c>
      <c r="D21" s="79">
        <v>3975</v>
      </c>
      <c r="E21" s="80">
        <v>3631</v>
      </c>
      <c r="F21" s="80">
        <v>46589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53</v>
      </c>
      <c r="D22" s="84">
        <v>2589</v>
      </c>
      <c r="E22" s="85">
        <v>2156</v>
      </c>
      <c r="F22" s="85">
        <v>28089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53</v>
      </c>
      <c r="D23" s="64">
        <f t="shared" ref="D23:F23" si="3">SUM(D18:D22)</f>
        <v>16302</v>
      </c>
      <c r="E23" s="64">
        <f t="shared" si="3"/>
        <v>15198</v>
      </c>
      <c r="F23" s="64">
        <f t="shared" si="3"/>
        <v>196134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A5791-0C73-4E27-820E-F43BDB3DC813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54</v>
      </c>
      <c r="D6" s="70">
        <v>61</v>
      </c>
      <c r="E6" s="70">
        <v>96</v>
      </c>
      <c r="F6" s="70">
        <v>10</v>
      </c>
      <c r="G6" s="70">
        <v>4</v>
      </c>
      <c r="H6" s="70">
        <v>0</v>
      </c>
      <c r="I6" s="87">
        <f>F6/(F6+E6)</f>
        <v>9.4339622641509441E-2</v>
      </c>
      <c r="J6" s="87">
        <f>(F6+G6+H6)/(E6+F6)</f>
        <v>0.13207547169811321</v>
      </c>
    </row>
    <row r="7" spans="1:11" x14ac:dyDescent="0.35">
      <c r="B7" s="72" t="s">
        <v>2</v>
      </c>
      <c r="C7" s="72" t="s">
        <v>54</v>
      </c>
      <c r="D7" s="73">
        <v>44</v>
      </c>
      <c r="E7" s="73">
        <v>15</v>
      </c>
      <c r="F7" s="73">
        <v>0</v>
      </c>
      <c r="G7" s="73">
        <v>1</v>
      </c>
      <c r="H7" s="73">
        <v>0</v>
      </c>
      <c r="I7" s="88">
        <f t="shared" ref="I7:I11" si="0">F7/(F7+E7)</f>
        <v>0</v>
      </c>
      <c r="J7" s="88">
        <f t="shared" ref="J7:J11" si="1">(F7+G7+H7)/(E7+F7)</f>
        <v>6.6666666666666666E-2</v>
      </c>
    </row>
    <row r="8" spans="1:11" x14ac:dyDescent="0.35">
      <c r="B8" s="75" t="s">
        <v>3</v>
      </c>
      <c r="C8" s="75" t="s">
        <v>54</v>
      </c>
      <c r="D8" s="76">
        <v>101</v>
      </c>
      <c r="E8" s="76">
        <v>98</v>
      </c>
      <c r="F8" s="76">
        <v>37</v>
      </c>
      <c r="G8" s="76">
        <v>9</v>
      </c>
      <c r="H8" s="76">
        <v>13</v>
      </c>
      <c r="I8" s="89">
        <f t="shared" si="0"/>
        <v>0.27407407407407408</v>
      </c>
      <c r="J8" s="89">
        <f t="shared" si="1"/>
        <v>0.43703703703703706</v>
      </c>
    </row>
    <row r="9" spans="1:11" x14ac:dyDescent="0.35">
      <c r="B9" s="78" t="s">
        <v>4</v>
      </c>
      <c r="C9" s="78" t="s">
        <v>54</v>
      </c>
      <c r="D9" s="79">
        <v>172</v>
      </c>
      <c r="E9" s="80">
        <v>113</v>
      </c>
      <c r="F9" s="80">
        <v>67</v>
      </c>
      <c r="G9" s="80">
        <v>4</v>
      </c>
      <c r="H9" s="80">
        <v>0</v>
      </c>
      <c r="I9" s="90">
        <f t="shared" si="0"/>
        <v>0.37222222222222223</v>
      </c>
      <c r="J9" s="90">
        <f t="shared" si="1"/>
        <v>0.39444444444444443</v>
      </c>
    </row>
    <row r="10" spans="1:11" ht="21.75" thickBot="1" x14ac:dyDescent="0.4">
      <c r="B10" s="82" t="s">
        <v>5</v>
      </c>
      <c r="C10" s="83" t="s">
        <v>54</v>
      </c>
      <c r="D10" s="84">
        <v>32</v>
      </c>
      <c r="E10" s="85">
        <v>28</v>
      </c>
      <c r="F10" s="85">
        <v>1</v>
      </c>
      <c r="G10" s="85">
        <v>4</v>
      </c>
      <c r="H10" s="85">
        <v>3</v>
      </c>
      <c r="I10" s="91">
        <f t="shared" si="0"/>
        <v>3.4482758620689655E-2</v>
      </c>
      <c r="J10" s="91">
        <f t="shared" si="1"/>
        <v>0.27586206896551724</v>
      </c>
    </row>
    <row r="11" spans="1:11" ht="21.75" thickBot="1" x14ac:dyDescent="0.4">
      <c r="B11" s="62" t="s">
        <v>6</v>
      </c>
      <c r="C11" s="63" t="s">
        <v>54</v>
      </c>
      <c r="D11" s="64">
        <f>SUM(D6:D10)</f>
        <v>410</v>
      </c>
      <c r="E11" s="64">
        <f t="shared" ref="E11:H11" si="2">SUM(E6:E10)</f>
        <v>350</v>
      </c>
      <c r="F11" s="64">
        <f t="shared" si="2"/>
        <v>115</v>
      </c>
      <c r="G11" s="64">
        <f t="shared" si="2"/>
        <v>22</v>
      </c>
      <c r="H11" s="64">
        <f t="shared" si="2"/>
        <v>16</v>
      </c>
      <c r="I11" s="92">
        <f t="shared" si="0"/>
        <v>0.24731182795698925</v>
      </c>
      <c r="J11" s="92">
        <f t="shared" si="1"/>
        <v>0.32903225806451614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54</v>
      </c>
      <c r="D18" s="70">
        <v>203</v>
      </c>
      <c r="E18" s="70">
        <v>132</v>
      </c>
      <c r="F18" s="70">
        <v>1755</v>
      </c>
      <c r="G18" s="58"/>
      <c r="H18" s="58"/>
      <c r="I18" s="58"/>
    </row>
    <row r="19" spans="2:9" x14ac:dyDescent="0.35">
      <c r="B19" s="72" t="s">
        <v>2</v>
      </c>
      <c r="C19" s="72" t="s">
        <v>54</v>
      </c>
      <c r="D19" s="73">
        <v>202</v>
      </c>
      <c r="E19" s="73">
        <v>135</v>
      </c>
      <c r="F19" s="73">
        <v>1607</v>
      </c>
      <c r="G19" s="58"/>
      <c r="H19" s="58"/>
      <c r="I19" s="58"/>
    </row>
    <row r="20" spans="2:9" x14ac:dyDescent="0.35">
      <c r="B20" s="75" t="s">
        <v>3</v>
      </c>
      <c r="C20" s="75" t="s">
        <v>54</v>
      </c>
      <c r="D20" s="76">
        <v>405</v>
      </c>
      <c r="E20" s="76">
        <v>357</v>
      </c>
      <c r="F20" s="76">
        <v>5146</v>
      </c>
      <c r="G20" s="58"/>
      <c r="H20" s="58"/>
      <c r="I20" s="58"/>
    </row>
    <row r="21" spans="2:9" x14ac:dyDescent="0.35">
      <c r="B21" s="78" t="s">
        <v>4</v>
      </c>
      <c r="C21" s="78" t="s">
        <v>54</v>
      </c>
      <c r="D21" s="79">
        <v>403</v>
      </c>
      <c r="E21" s="80">
        <v>509</v>
      </c>
      <c r="F21" s="80">
        <v>6515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54</v>
      </c>
      <c r="D22" s="84">
        <v>13</v>
      </c>
      <c r="E22" s="85">
        <v>267</v>
      </c>
      <c r="F22" s="85">
        <v>4192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54</v>
      </c>
      <c r="D23" s="64">
        <f t="shared" ref="D23:F23" si="3">SUM(D18:D22)</f>
        <v>1226</v>
      </c>
      <c r="E23" s="64">
        <f t="shared" si="3"/>
        <v>1400</v>
      </c>
      <c r="F23" s="64">
        <f t="shared" si="3"/>
        <v>19215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AFF03-0525-4923-8ED5-45AB577B040E}">
  <dimension ref="A1:I24"/>
  <sheetViews>
    <sheetView zoomScale="85" zoomScaleNormal="85" workbookViewId="0">
      <selection activeCell="K14" sqref="K14"/>
    </sheetView>
  </sheetViews>
  <sheetFormatPr defaultColWidth="9.140625" defaultRowHeight="15" x14ac:dyDescent="0.25"/>
  <cols>
    <col min="1" max="1" width="9.140625" style="24"/>
    <col min="2" max="2" width="17.28515625" style="32" customWidth="1"/>
    <col min="3" max="3" width="21.28515625" style="32" bestFit="1" customWidth="1"/>
    <col min="4" max="4" width="17.140625" style="32" customWidth="1"/>
    <col min="5" max="5" width="17.7109375" style="32" customWidth="1"/>
    <col min="6" max="6" width="17.85546875" style="32" customWidth="1"/>
    <col min="7" max="7" width="20.7109375" style="32" customWidth="1"/>
    <col min="8" max="8" width="15.5703125" style="24" customWidth="1"/>
    <col min="9" max="16384" width="9.140625" style="32"/>
  </cols>
  <sheetData>
    <row r="1" spans="1:9" s="24" customFormat="1" x14ac:dyDescent="0.25"/>
    <row r="2" spans="1:9" s="25" customFormat="1" x14ac:dyDescent="0.25">
      <c r="A2" s="24"/>
      <c r="B2" s="25" t="s">
        <v>22</v>
      </c>
    </row>
    <row r="3" spans="1:9" s="24" customFormat="1" x14ac:dyDescent="0.25"/>
    <row r="4" spans="1:9" s="57" customFormat="1" ht="198" customHeight="1" x14ac:dyDescent="0.25">
      <c r="A4" s="25"/>
      <c r="B4" s="55" t="s">
        <v>0</v>
      </c>
      <c r="C4" s="55" t="s">
        <v>7</v>
      </c>
      <c r="D4" s="55" t="s">
        <v>11</v>
      </c>
      <c r="E4" s="55" t="s">
        <v>12</v>
      </c>
      <c r="F4" s="55" t="s">
        <v>13</v>
      </c>
      <c r="G4" s="55" t="s">
        <v>16</v>
      </c>
      <c r="H4" s="56"/>
    </row>
    <row r="5" spans="1:9" s="28" customFormat="1" ht="4.9000000000000004" customHeight="1" x14ac:dyDescent="0.25">
      <c r="A5" s="24"/>
      <c r="B5" s="26"/>
      <c r="C5" s="26"/>
      <c r="D5" s="26"/>
      <c r="E5" s="26"/>
      <c r="F5" s="26"/>
      <c r="G5" s="26"/>
      <c r="H5" s="27"/>
    </row>
    <row r="6" spans="1:9" x14ac:dyDescent="0.25">
      <c r="B6" s="29" t="s">
        <v>1</v>
      </c>
      <c r="C6" s="29" t="s">
        <v>25</v>
      </c>
      <c r="D6" s="30">
        <v>8078</v>
      </c>
      <c r="E6" s="30">
        <v>6634</v>
      </c>
      <c r="F6" s="30">
        <v>857</v>
      </c>
      <c r="G6" s="31">
        <f t="shared" ref="G6:G8" si="0">F6/D6</f>
        <v>0.10609061648923</v>
      </c>
    </row>
    <row r="7" spans="1:9" x14ac:dyDescent="0.25">
      <c r="B7" s="33" t="s">
        <v>2</v>
      </c>
      <c r="C7" s="33" t="s">
        <v>25</v>
      </c>
      <c r="D7" s="34">
        <v>2354</v>
      </c>
      <c r="E7" s="34">
        <v>2362</v>
      </c>
      <c r="F7" s="34">
        <v>62</v>
      </c>
      <c r="G7" s="35">
        <f t="shared" si="0"/>
        <v>2.6338147833474938E-2</v>
      </c>
    </row>
    <row r="8" spans="1:9" x14ac:dyDescent="0.25">
      <c r="B8" s="36" t="s">
        <v>3</v>
      </c>
      <c r="C8" s="36" t="s">
        <v>25</v>
      </c>
      <c r="D8" s="37">
        <v>8866</v>
      </c>
      <c r="E8" s="37">
        <v>7275</v>
      </c>
      <c r="F8" s="37">
        <v>2153</v>
      </c>
      <c r="G8" s="38">
        <f t="shared" si="0"/>
        <v>0.2428378073539364</v>
      </c>
    </row>
    <row r="9" spans="1:9" x14ac:dyDescent="0.25">
      <c r="B9" s="39" t="s">
        <v>4</v>
      </c>
      <c r="C9" s="39" t="s">
        <v>25</v>
      </c>
      <c r="D9" s="40">
        <v>7922</v>
      </c>
      <c r="E9" s="41">
        <v>6193</v>
      </c>
      <c r="F9" s="41">
        <v>2663</v>
      </c>
      <c r="G9" s="42">
        <f>F9/D9</f>
        <v>0.33615248674577125</v>
      </c>
    </row>
    <row r="10" spans="1:9" ht="15.75" thickBot="1" x14ac:dyDescent="0.3">
      <c r="B10" s="43" t="s">
        <v>5</v>
      </c>
      <c r="C10" s="44" t="s">
        <v>25</v>
      </c>
      <c r="D10" s="45">
        <v>2504</v>
      </c>
      <c r="E10" s="46">
        <v>2295</v>
      </c>
      <c r="F10" s="46">
        <v>83</v>
      </c>
      <c r="G10" s="47">
        <f>F10/D10</f>
        <v>3.3146964856230032E-2</v>
      </c>
    </row>
    <row r="11" spans="1:9" s="53" customFormat="1" ht="25.5" customHeight="1" thickBot="1" x14ac:dyDescent="0.3">
      <c r="A11" s="24"/>
      <c r="B11" s="48" t="s">
        <v>6</v>
      </c>
      <c r="C11" s="49" t="s">
        <v>25</v>
      </c>
      <c r="D11" s="50">
        <f>SUM(D6:D10)</f>
        <v>29724</v>
      </c>
      <c r="E11" s="50">
        <f t="shared" ref="E11:F11" si="1">SUM(E6:E10)</f>
        <v>24759</v>
      </c>
      <c r="F11" s="50">
        <f t="shared" si="1"/>
        <v>5818</v>
      </c>
      <c r="G11" s="51">
        <f>F11/D11</f>
        <v>0.19573408693311803</v>
      </c>
      <c r="H11" s="25"/>
      <c r="I11" s="52"/>
    </row>
    <row r="12" spans="1:9" s="24" customFormat="1" ht="44.25" customHeight="1" x14ac:dyDescent="0.25"/>
    <row r="13" spans="1:9" s="25" customFormat="1" x14ac:dyDescent="0.25">
      <c r="A13" s="24"/>
      <c r="B13" s="25" t="s">
        <v>24</v>
      </c>
    </row>
    <row r="14" spans="1:9" s="24" customFormat="1" x14ac:dyDescent="0.25"/>
    <row r="15" spans="1:9" s="53" customFormat="1" ht="129.6" customHeight="1" x14ac:dyDescent="0.25">
      <c r="A15" s="25"/>
      <c r="B15" s="55" t="s">
        <v>0</v>
      </c>
      <c r="C15" s="55" t="s">
        <v>7</v>
      </c>
      <c r="D15" s="55" t="s">
        <v>15</v>
      </c>
      <c r="E15" s="55" t="s">
        <v>14</v>
      </c>
      <c r="F15" s="25"/>
      <c r="G15" s="25"/>
      <c r="H15" s="25"/>
    </row>
    <row r="16" spans="1:9" x14ac:dyDescent="0.25">
      <c r="B16" s="26"/>
      <c r="C16" s="26"/>
      <c r="D16" s="26"/>
      <c r="E16" s="26"/>
      <c r="F16" s="24"/>
      <c r="G16" s="24"/>
    </row>
    <row r="17" spans="1:8" x14ac:dyDescent="0.25">
      <c r="B17" s="29" t="s">
        <v>1</v>
      </c>
      <c r="C17" s="29" t="s">
        <v>25</v>
      </c>
      <c r="D17" s="30">
        <v>3523</v>
      </c>
      <c r="E17" s="30">
        <v>3656</v>
      </c>
      <c r="F17" s="24"/>
      <c r="G17" s="24"/>
    </row>
    <row r="18" spans="1:8" x14ac:dyDescent="0.25">
      <c r="B18" s="33" t="s">
        <v>2</v>
      </c>
      <c r="C18" s="33" t="s">
        <v>25</v>
      </c>
      <c r="D18" s="34">
        <v>1380</v>
      </c>
      <c r="E18" s="34">
        <v>1379</v>
      </c>
      <c r="F18" s="24"/>
      <c r="G18" s="24"/>
    </row>
    <row r="19" spans="1:8" x14ac:dyDescent="0.25">
      <c r="B19" s="36" t="s">
        <v>3</v>
      </c>
      <c r="C19" s="36" t="s">
        <v>25</v>
      </c>
      <c r="D19" s="37">
        <v>3731</v>
      </c>
      <c r="E19" s="37">
        <v>3322</v>
      </c>
      <c r="F19" s="24"/>
      <c r="G19" s="24"/>
    </row>
    <row r="20" spans="1:8" x14ac:dyDescent="0.25">
      <c r="B20" s="39" t="s">
        <v>4</v>
      </c>
      <c r="C20" s="39" t="s">
        <v>25</v>
      </c>
      <c r="D20" s="40">
        <v>3840</v>
      </c>
      <c r="E20" s="41">
        <v>3213</v>
      </c>
      <c r="F20" s="24"/>
      <c r="G20" s="24"/>
    </row>
    <row r="21" spans="1:8" ht="15.75" thickBot="1" x14ac:dyDescent="0.3">
      <c r="B21" s="43" t="s">
        <v>5</v>
      </c>
      <c r="C21" s="44" t="s">
        <v>25</v>
      </c>
      <c r="D21" s="45">
        <v>1119</v>
      </c>
      <c r="E21" s="46">
        <v>997</v>
      </c>
      <c r="F21" s="24"/>
      <c r="G21" s="24"/>
    </row>
    <row r="22" spans="1:8" s="53" customFormat="1" ht="15.75" thickBot="1" x14ac:dyDescent="0.3">
      <c r="A22" s="24"/>
      <c r="B22" s="48" t="s">
        <v>6</v>
      </c>
      <c r="C22" s="49" t="s">
        <v>25</v>
      </c>
      <c r="D22" s="50">
        <f t="shared" ref="D22:E22" si="2">SUM(D17:D21)</f>
        <v>13593</v>
      </c>
      <c r="E22" s="50">
        <f t="shared" si="2"/>
        <v>12567</v>
      </c>
      <c r="F22" s="54"/>
      <c r="G22" s="25"/>
      <c r="H22" s="25"/>
    </row>
    <row r="23" spans="1:8" s="24" customFormat="1" x14ac:dyDescent="0.25"/>
    <row r="24" spans="1:8" x14ac:dyDescent="0.25">
      <c r="F24" s="32" t="s">
        <v>18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0AAB3-8C5A-4361-894C-9580B0731566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55</v>
      </c>
      <c r="D6" s="70">
        <v>126</v>
      </c>
      <c r="E6" s="70">
        <v>198</v>
      </c>
      <c r="F6" s="70">
        <v>15</v>
      </c>
      <c r="G6" s="70">
        <v>10</v>
      </c>
      <c r="H6" s="70">
        <v>2</v>
      </c>
      <c r="I6" s="87">
        <f>F6/(F6+E6)</f>
        <v>7.0422535211267609E-2</v>
      </c>
      <c r="J6" s="87">
        <f>(F6+G6+H6)/(E6+F6)</f>
        <v>0.12676056338028169</v>
      </c>
    </row>
    <row r="7" spans="1:11" x14ac:dyDescent="0.35">
      <c r="B7" s="72" t="s">
        <v>2</v>
      </c>
      <c r="C7" s="72" t="s">
        <v>55</v>
      </c>
      <c r="D7" s="73">
        <v>52</v>
      </c>
      <c r="E7" s="73">
        <v>31</v>
      </c>
      <c r="F7" s="73">
        <v>4</v>
      </c>
      <c r="G7" s="73">
        <v>1</v>
      </c>
      <c r="H7" s="73">
        <v>0</v>
      </c>
      <c r="I7" s="88">
        <f t="shared" ref="I7:I11" si="0">F7/(F7+E7)</f>
        <v>0.11428571428571428</v>
      </c>
      <c r="J7" s="88">
        <f t="shared" ref="J7:J11" si="1">(F7+G7+H7)/(E7+F7)</f>
        <v>0.14285714285714285</v>
      </c>
    </row>
    <row r="8" spans="1:11" x14ac:dyDescent="0.35">
      <c r="B8" s="75" t="s">
        <v>3</v>
      </c>
      <c r="C8" s="75" t="s">
        <v>55</v>
      </c>
      <c r="D8" s="76">
        <v>184</v>
      </c>
      <c r="E8" s="76">
        <v>246</v>
      </c>
      <c r="F8" s="76">
        <v>45</v>
      </c>
      <c r="G8" s="76">
        <v>13</v>
      </c>
      <c r="H8" s="76">
        <v>39</v>
      </c>
      <c r="I8" s="89">
        <f t="shared" si="0"/>
        <v>0.15463917525773196</v>
      </c>
      <c r="J8" s="89">
        <f t="shared" si="1"/>
        <v>0.33333333333333331</v>
      </c>
    </row>
    <row r="9" spans="1:11" x14ac:dyDescent="0.35">
      <c r="B9" s="78" t="s">
        <v>4</v>
      </c>
      <c r="C9" s="78" t="s">
        <v>55</v>
      </c>
      <c r="D9" s="79">
        <v>258</v>
      </c>
      <c r="E9" s="80">
        <v>200</v>
      </c>
      <c r="F9" s="80">
        <v>113</v>
      </c>
      <c r="G9" s="80">
        <v>7</v>
      </c>
      <c r="H9" s="80">
        <v>0</v>
      </c>
      <c r="I9" s="90">
        <f t="shared" si="0"/>
        <v>0.36102236421725242</v>
      </c>
      <c r="J9" s="90">
        <f t="shared" si="1"/>
        <v>0.38338658146964855</v>
      </c>
    </row>
    <row r="10" spans="1:11" ht="21.75" thickBot="1" x14ac:dyDescent="0.4">
      <c r="B10" s="82" t="s">
        <v>5</v>
      </c>
      <c r="C10" s="83" t="s">
        <v>55</v>
      </c>
      <c r="D10" s="84">
        <v>63</v>
      </c>
      <c r="E10" s="85">
        <v>55</v>
      </c>
      <c r="F10" s="85">
        <v>2</v>
      </c>
      <c r="G10" s="85">
        <v>5</v>
      </c>
      <c r="H10" s="85">
        <v>10</v>
      </c>
      <c r="I10" s="91">
        <f t="shared" si="0"/>
        <v>3.5087719298245612E-2</v>
      </c>
      <c r="J10" s="91">
        <f t="shared" si="1"/>
        <v>0.2982456140350877</v>
      </c>
    </row>
    <row r="11" spans="1:11" ht="21.75" thickBot="1" x14ac:dyDescent="0.4">
      <c r="B11" s="62" t="s">
        <v>6</v>
      </c>
      <c r="C11" s="63" t="s">
        <v>55</v>
      </c>
      <c r="D11" s="64">
        <f>SUM(D6:D10)</f>
        <v>683</v>
      </c>
      <c r="E11" s="64">
        <f t="shared" ref="E11:H11" si="2">SUM(E6:E10)</f>
        <v>730</v>
      </c>
      <c r="F11" s="64">
        <f t="shared" si="2"/>
        <v>179</v>
      </c>
      <c r="G11" s="64">
        <f t="shared" si="2"/>
        <v>36</v>
      </c>
      <c r="H11" s="64">
        <f t="shared" si="2"/>
        <v>51</v>
      </c>
      <c r="I11" s="92">
        <f t="shared" si="0"/>
        <v>0.19691969196919692</v>
      </c>
      <c r="J11" s="92">
        <f t="shared" si="1"/>
        <v>0.29262926292629265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55</v>
      </c>
      <c r="D18" s="70">
        <v>245</v>
      </c>
      <c r="E18" s="70">
        <v>144</v>
      </c>
      <c r="F18" s="70">
        <v>1959</v>
      </c>
      <c r="G18" s="58"/>
      <c r="H18" s="58"/>
      <c r="I18" s="58"/>
    </row>
    <row r="19" spans="2:9" x14ac:dyDescent="0.35">
      <c r="B19" s="72" t="s">
        <v>2</v>
      </c>
      <c r="C19" s="72" t="s">
        <v>55</v>
      </c>
      <c r="D19" s="73">
        <v>212</v>
      </c>
      <c r="E19" s="73">
        <v>237</v>
      </c>
      <c r="F19" s="73">
        <v>3541</v>
      </c>
      <c r="G19" s="58"/>
      <c r="H19" s="58"/>
      <c r="I19" s="58"/>
    </row>
    <row r="20" spans="2:9" x14ac:dyDescent="0.35">
      <c r="B20" s="75" t="s">
        <v>3</v>
      </c>
      <c r="C20" s="75" t="s">
        <v>55</v>
      </c>
      <c r="D20" s="76">
        <v>670</v>
      </c>
      <c r="E20" s="76">
        <v>571</v>
      </c>
      <c r="F20" s="76">
        <v>8716</v>
      </c>
      <c r="G20" s="58"/>
      <c r="H20" s="58"/>
      <c r="I20" s="58"/>
    </row>
    <row r="21" spans="2:9" x14ac:dyDescent="0.35">
      <c r="B21" s="78" t="s">
        <v>4</v>
      </c>
      <c r="C21" s="78" t="s">
        <v>55</v>
      </c>
      <c r="D21" s="79">
        <v>480</v>
      </c>
      <c r="E21" s="80">
        <v>668</v>
      </c>
      <c r="F21" s="80">
        <v>9291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55</v>
      </c>
      <c r="D22" s="84">
        <v>38</v>
      </c>
      <c r="E22" s="85">
        <v>410</v>
      </c>
      <c r="F22" s="85">
        <v>6128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55</v>
      </c>
      <c r="D23" s="64">
        <f t="shared" ref="D23:F23" si="3">SUM(D18:D22)</f>
        <v>1645</v>
      </c>
      <c r="E23" s="64">
        <f t="shared" si="3"/>
        <v>2030</v>
      </c>
      <c r="F23" s="64">
        <f t="shared" si="3"/>
        <v>29635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CA66D-F4E5-4FBD-BE23-3747A65052DB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56</v>
      </c>
      <c r="D6" s="70">
        <v>230</v>
      </c>
      <c r="E6" s="70">
        <v>283</v>
      </c>
      <c r="F6" s="70">
        <v>33</v>
      </c>
      <c r="G6" s="70">
        <v>13</v>
      </c>
      <c r="H6" s="70">
        <v>5</v>
      </c>
      <c r="I6" s="87">
        <f>F6/(F6+E6)</f>
        <v>0.10443037974683544</v>
      </c>
      <c r="J6" s="87">
        <f>(F6+G6+H6)/(E6+F6)</f>
        <v>0.16139240506329114</v>
      </c>
    </row>
    <row r="7" spans="1:11" x14ac:dyDescent="0.35">
      <c r="B7" s="72" t="s">
        <v>2</v>
      </c>
      <c r="C7" s="72" t="s">
        <v>56</v>
      </c>
      <c r="D7" s="73">
        <v>98</v>
      </c>
      <c r="E7" s="73">
        <v>67</v>
      </c>
      <c r="F7" s="73">
        <v>11</v>
      </c>
      <c r="G7" s="73">
        <v>2</v>
      </c>
      <c r="H7" s="73">
        <v>0</v>
      </c>
      <c r="I7" s="88">
        <f t="shared" ref="I7:I11" si="0">F7/(F7+E7)</f>
        <v>0.14102564102564102</v>
      </c>
      <c r="J7" s="88">
        <f t="shared" ref="J7:J11" si="1">(F7+G7+H7)/(E7+F7)</f>
        <v>0.16666666666666666</v>
      </c>
    </row>
    <row r="8" spans="1:11" x14ac:dyDescent="0.35">
      <c r="B8" s="75" t="s">
        <v>3</v>
      </c>
      <c r="C8" s="75" t="s">
        <v>56</v>
      </c>
      <c r="D8" s="76">
        <v>275</v>
      </c>
      <c r="E8" s="76">
        <v>361</v>
      </c>
      <c r="F8" s="76">
        <v>58</v>
      </c>
      <c r="G8" s="76">
        <v>13</v>
      </c>
      <c r="H8" s="76">
        <v>49</v>
      </c>
      <c r="I8" s="89">
        <f t="shared" si="0"/>
        <v>0.13842482100238662</v>
      </c>
      <c r="J8" s="89">
        <f t="shared" si="1"/>
        <v>0.28639618138424822</v>
      </c>
    </row>
    <row r="9" spans="1:11" x14ac:dyDescent="0.35">
      <c r="B9" s="78" t="s">
        <v>4</v>
      </c>
      <c r="C9" s="78" t="s">
        <v>56</v>
      </c>
      <c r="D9" s="79">
        <v>422</v>
      </c>
      <c r="E9" s="80">
        <v>344</v>
      </c>
      <c r="F9" s="80">
        <v>182</v>
      </c>
      <c r="G9" s="80">
        <v>30</v>
      </c>
      <c r="H9" s="80">
        <v>0</v>
      </c>
      <c r="I9" s="90">
        <f t="shared" si="0"/>
        <v>0.34600760456273766</v>
      </c>
      <c r="J9" s="90">
        <f t="shared" si="1"/>
        <v>0.40304182509505704</v>
      </c>
    </row>
    <row r="10" spans="1:11" ht="21.75" thickBot="1" x14ac:dyDescent="0.4">
      <c r="B10" s="82" t="s">
        <v>5</v>
      </c>
      <c r="C10" s="83" t="s">
        <v>56</v>
      </c>
      <c r="D10" s="84">
        <v>96</v>
      </c>
      <c r="E10" s="85">
        <v>85</v>
      </c>
      <c r="F10" s="85">
        <v>3</v>
      </c>
      <c r="G10" s="85">
        <v>7</v>
      </c>
      <c r="H10" s="85">
        <v>23</v>
      </c>
      <c r="I10" s="91">
        <f t="shared" si="0"/>
        <v>3.4090909090909088E-2</v>
      </c>
      <c r="J10" s="91">
        <f t="shared" si="1"/>
        <v>0.375</v>
      </c>
    </row>
    <row r="11" spans="1:11" ht="21.75" thickBot="1" x14ac:dyDescent="0.4">
      <c r="B11" s="62" t="s">
        <v>6</v>
      </c>
      <c r="C11" s="63" t="s">
        <v>56</v>
      </c>
      <c r="D11" s="64">
        <f>SUM(D6:D10)</f>
        <v>1121</v>
      </c>
      <c r="E11" s="64">
        <f t="shared" ref="E11:H11" si="2">SUM(E6:E10)</f>
        <v>1140</v>
      </c>
      <c r="F11" s="64">
        <f t="shared" si="2"/>
        <v>287</v>
      </c>
      <c r="G11" s="64">
        <f t="shared" si="2"/>
        <v>65</v>
      </c>
      <c r="H11" s="64">
        <f t="shared" si="2"/>
        <v>77</v>
      </c>
      <c r="I11" s="92">
        <f t="shared" si="0"/>
        <v>0.20112123335669235</v>
      </c>
      <c r="J11" s="92">
        <f t="shared" si="1"/>
        <v>0.30063069376313944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56</v>
      </c>
      <c r="D18" s="70">
        <v>287</v>
      </c>
      <c r="E18" s="70">
        <v>727</v>
      </c>
      <c r="F18" s="70">
        <v>9910</v>
      </c>
      <c r="G18" s="58"/>
      <c r="H18" s="58"/>
      <c r="I18" s="58"/>
    </row>
    <row r="19" spans="2:9" x14ac:dyDescent="0.35">
      <c r="B19" s="72" t="s">
        <v>2</v>
      </c>
      <c r="C19" s="72" t="s">
        <v>56</v>
      </c>
      <c r="D19" s="73">
        <v>282</v>
      </c>
      <c r="E19" s="73">
        <v>293</v>
      </c>
      <c r="F19" s="73">
        <v>5103</v>
      </c>
      <c r="G19" s="58"/>
      <c r="H19" s="58"/>
      <c r="I19" s="58"/>
    </row>
    <row r="20" spans="2:9" x14ac:dyDescent="0.35">
      <c r="B20" s="75" t="s">
        <v>3</v>
      </c>
      <c r="C20" s="75" t="s">
        <v>56</v>
      </c>
      <c r="D20" s="76">
        <v>795</v>
      </c>
      <c r="E20" s="76">
        <v>687</v>
      </c>
      <c r="F20" s="76">
        <v>10788.6</v>
      </c>
      <c r="G20" s="58"/>
      <c r="H20" s="58"/>
      <c r="I20" s="58"/>
    </row>
    <row r="21" spans="2:9" x14ac:dyDescent="0.35">
      <c r="B21" s="78" t="s">
        <v>4</v>
      </c>
      <c r="C21" s="78" t="s">
        <v>56</v>
      </c>
      <c r="D21" s="79">
        <v>523</v>
      </c>
      <c r="E21" s="80">
        <v>725</v>
      </c>
      <c r="F21" s="80">
        <v>10972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56</v>
      </c>
      <c r="D22" s="84">
        <v>58</v>
      </c>
      <c r="E22" s="85">
        <v>476</v>
      </c>
      <c r="F22" s="85">
        <v>7043.54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56</v>
      </c>
      <c r="D23" s="64">
        <f t="shared" ref="D23:F23" si="3">SUM(D18:D22)</f>
        <v>1945</v>
      </c>
      <c r="E23" s="64">
        <f t="shared" si="3"/>
        <v>2908</v>
      </c>
      <c r="F23" s="64">
        <f t="shared" si="3"/>
        <v>43817.14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2F687-934B-48E9-A77D-A9E83E3EE8FC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57</v>
      </c>
      <c r="D6" s="70">
        <v>439</v>
      </c>
      <c r="E6" s="70">
        <v>482</v>
      </c>
      <c r="F6" s="70">
        <v>50</v>
      </c>
      <c r="G6" s="70">
        <v>26</v>
      </c>
      <c r="H6" s="70">
        <v>17</v>
      </c>
      <c r="I6" s="87">
        <f>F6/(F6+E6)</f>
        <v>9.3984962406015032E-2</v>
      </c>
      <c r="J6" s="87">
        <f>(F6+G6+H6)/(E6+F6)</f>
        <v>0.17481203007518797</v>
      </c>
    </row>
    <row r="7" spans="1:11" x14ac:dyDescent="0.35">
      <c r="B7" s="72" t="s">
        <v>2</v>
      </c>
      <c r="C7" s="72" t="s">
        <v>57</v>
      </c>
      <c r="D7" s="73">
        <v>147</v>
      </c>
      <c r="E7" s="73">
        <v>100</v>
      </c>
      <c r="F7" s="73">
        <v>14</v>
      </c>
      <c r="G7" s="73">
        <v>4</v>
      </c>
      <c r="H7" s="73">
        <v>0</v>
      </c>
      <c r="I7" s="88">
        <f t="shared" ref="I7:I11" si="0">F7/(F7+E7)</f>
        <v>0.12280701754385964</v>
      </c>
      <c r="J7" s="88">
        <f t="shared" ref="J7:J11" si="1">(F7+G7+H7)/(E7+F7)</f>
        <v>0.15789473684210525</v>
      </c>
    </row>
    <row r="8" spans="1:11" x14ac:dyDescent="0.35">
      <c r="B8" s="75" t="s">
        <v>3</v>
      </c>
      <c r="C8" s="75" t="s">
        <v>57</v>
      </c>
      <c r="D8" s="76">
        <v>441</v>
      </c>
      <c r="E8" s="76">
        <v>522</v>
      </c>
      <c r="F8" s="76">
        <v>81</v>
      </c>
      <c r="G8" s="76">
        <v>19</v>
      </c>
      <c r="H8" s="76">
        <v>78</v>
      </c>
      <c r="I8" s="89">
        <f t="shared" si="0"/>
        <v>0.13432835820895522</v>
      </c>
      <c r="J8" s="89">
        <f t="shared" si="1"/>
        <v>0.29519071310116085</v>
      </c>
    </row>
    <row r="9" spans="1:11" x14ac:dyDescent="0.35">
      <c r="B9" s="78" t="s">
        <v>4</v>
      </c>
      <c r="C9" s="78" t="s">
        <v>57</v>
      </c>
      <c r="D9" s="79">
        <v>717</v>
      </c>
      <c r="E9" s="80">
        <v>536</v>
      </c>
      <c r="F9" s="80">
        <v>293</v>
      </c>
      <c r="G9" s="80">
        <v>83</v>
      </c>
      <c r="H9" s="80">
        <v>0</v>
      </c>
      <c r="I9" s="90">
        <f t="shared" si="0"/>
        <v>0.35343787696019302</v>
      </c>
      <c r="J9" s="90">
        <f t="shared" si="1"/>
        <v>0.45355850422195415</v>
      </c>
    </row>
    <row r="10" spans="1:11" ht="21.75" thickBot="1" x14ac:dyDescent="0.4">
      <c r="B10" s="82" t="s">
        <v>5</v>
      </c>
      <c r="C10" s="83" t="s">
        <v>57</v>
      </c>
      <c r="D10" s="84">
        <v>181</v>
      </c>
      <c r="E10" s="85">
        <v>138</v>
      </c>
      <c r="F10" s="85">
        <v>5</v>
      </c>
      <c r="G10" s="85">
        <v>12</v>
      </c>
      <c r="H10" s="85">
        <v>34</v>
      </c>
      <c r="I10" s="91">
        <f t="shared" si="0"/>
        <v>3.4965034965034968E-2</v>
      </c>
      <c r="J10" s="91">
        <f t="shared" si="1"/>
        <v>0.35664335664335667</v>
      </c>
    </row>
    <row r="11" spans="1:11" ht="21.75" thickBot="1" x14ac:dyDescent="0.4">
      <c r="B11" s="62" t="s">
        <v>6</v>
      </c>
      <c r="C11" s="63" t="s">
        <v>57</v>
      </c>
      <c r="D11" s="64">
        <f>SUM(D6:D10)</f>
        <v>1925</v>
      </c>
      <c r="E11" s="64">
        <f t="shared" ref="E11:H11" si="2">SUM(E6:E10)</f>
        <v>1778</v>
      </c>
      <c r="F11" s="64">
        <f t="shared" si="2"/>
        <v>443</v>
      </c>
      <c r="G11" s="64">
        <f t="shared" si="2"/>
        <v>144</v>
      </c>
      <c r="H11" s="64">
        <f t="shared" si="2"/>
        <v>129</v>
      </c>
      <c r="I11" s="92">
        <f t="shared" si="0"/>
        <v>0.19945970283656012</v>
      </c>
      <c r="J11" s="92">
        <f t="shared" si="1"/>
        <v>0.32237730751913551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57</v>
      </c>
      <c r="D18" s="70">
        <v>366</v>
      </c>
      <c r="E18" s="70">
        <v>803</v>
      </c>
      <c r="F18" s="70">
        <v>11340</v>
      </c>
      <c r="G18" s="58"/>
      <c r="H18" s="58"/>
      <c r="I18" s="58"/>
    </row>
    <row r="19" spans="2:9" x14ac:dyDescent="0.35">
      <c r="B19" s="72" t="s">
        <v>2</v>
      </c>
      <c r="C19" s="72" t="s">
        <v>57</v>
      </c>
      <c r="D19" s="73">
        <v>347</v>
      </c>
      <c r="E19" s="73">
        <v>355</v>
      </c>
      <c r="F19" s="73">
        <v>5875</v>
      </c>
      <c r="G19" s="58"/>
      <c r="H19" s="58"/>
      <c r="I19" s="58"/>
    </row>
    <row r="20" spans="2:9" x14ac:dyDescent="0.35">
      <c r="B20" s="75" t="s">
        <v>3</v>
      </c>
      <c r="C20" s="75" t="s">
        <v>57</v>
      </c>
      <c r="D20" s="76">
        <v>972</v>
      </c>
      <c r="E20" s="76">
        <v>808</v>
      </c>
      <c r="F20" s="76">
        <v>14700.6</v>
      </c>
      <c r="G20" s="58"/>
      <c r="H20" s="58"/>
      <c r="I20" s="58"/>
    </row>
    <row r="21" spans="2:9" x14ac:dyDescent="0.35">
      <c r="B21" s="78" t="s">
        <v>4</v>
      </c>
      <c r="C21" s="78" t="s">
        <v>57</v>
      </c>
      <c r="D21" s="79">
        <v>650</v>
      </c>
      <c r="E21" s="80">
        <v>837</v>
      </c>
      <c r="F21" s="80">
        <v>13370.55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57</v>
      </c>
      <c r="D22" s="84">
        <v>108</v>
      </c>
      <c r="E22" s="85">
        <v>572</v>
      </c>
      <c r="F22" s="85">
        <v>8385.98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57</v>
      </c>
      <c r="D23" s="64">
        <f t="shared" ref="D23:F23" si="3">SUM(D18:D22)</f>
        <v>2443</v>
      </c>
      <c r="E23" s="64">
        <f t="shared" si="3"/>
        <v>3375</v>
      </c>
      <c r="F23" s="64">
        <f t="shared" si="3"/>
        <v>53672.12999999999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CDB73-B25D-49BE-A997-6CED3D48BFE6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58</v>
      </c>
      <c r="D6" s="70">
        <v>560</v>
      </c>
      <c r="E6" s="70">
        <v>576</v>
      </c>
      <c r="F6" s="70">
        <v>66</v>
      </c>
      <c r="G6" s="70">
        <v>27</v>
      </c>
      <c r="H6" s="70">
        <v>20</v>
      </c>
      <c r="I6" s="87">
        <f>F6/(F6+E6)</f>
        <v>0.10280373831775701</v>
      </c>
      <c r="J6" s="87">
        <f>(F6+G6+H6)/(E6+F6)</f>
        <v>0.17601246105919002</v>
      </c>
    </row>
    <row r="7" spans="1:11" x14ac:dyDescent="0.35">
      <c r="B7" s="72" t="s">
        <v>2</v>
      </c>
      <c r="C7" s="72" t="s">
        <v>58</v>
      </c>
      <c r="D7" s="73">
        <v>174</v>
      </c>
      <c r="E7" s="73">
        <v>135</v>
      </c>
      <c r="F7" s="73">
        <v>15</v>
      </c>
      <c r="G7" s="73">
        <v>5</v>
      </c>
      <c r="H7" s="73">
        <v>0</v>
      </c>
      <c r="I7" s="88">
        <f t="shared" ref="I7:I11" si="0">F7/(F7+E7)</f>
        <v>0.1</v>
      </c>
      <c r="J7" s="88">
        <f t="shared" ref="J7:J11" si="1">(F7+G7+H7)/(E7+F7)</f>
        <v>0.13333333333333333</v>
      </c>
    </row>
    <row r="8" spans="1:11" x14ac:dyDescent="0.35">
      <c r="B8" s="75" t="s">
        <v>3</v>
      </c>
      <c r="C8" s="75" t="s">
        <v>58</v>
      </c>
      <c r="D8" s="76">
        <v>521</v>
      </c>
      <c r="E8" s="76">
        <v>563</v>
      </c>
      <c r="F8" s="76">
        <v>92</v>
      </c>
      <c r="G8" s="76">
        <v>19</v>
      </c>
      <c r="H8" s="76">
        <v>86</v>
      </c>
      <c r="I8" s="89">
        <f t="shared" si="0"/>
        <v>0.14045801526717558</v>
      </c>
      <c r="J8" s="89">
        <f t="shared" si="1"/>
        <v>0.30076335877862598</v>
      </c>
    </row>
    <row r="9" spans="1:11" x14ac:dyDescent="0.35">
      <c r="B9" s="78" t="s">
        <v>4</v>
      </c>
      <c r="C9" s="78" t="s">
        <v>58</v>
      </c>
      <c r="D9" s="79">
        <v>850</v>
      </c>
      <c r="E9" s="80">
        <v>583</v>
      </c>
      <c r="F9" s="80">
        <v>337</v>
      </c>
      <c r="G9" s="80">
        <v>102</v>
      </c>
      <c r="H9" s="80">
        <v>0</v>
      </c>
      <c r="I9" s="90">
        <f t="shared" si="0"/>
        <v>0.36630434782608695</v>
      </c>
      <c r="J9" s="90">
        <f t="shared" si="1"/>
        <v>0.47717391304347828</v>
      </c>
    </row>
    <row r="10" spans="1:11" ht="21.75" thickBot="1" x14ac:dyDescent="0.4">
      <c r="B10" s="82" t="s">
        <v>5</v>
      </c>
      <c r="C10" s="83" t="s">
        <v>58</v>
      </c>
      <c r="D10" s="84">
        <v>213</v>
      </c>
      <c r="E10" s="85">
        <v>161</v>
      </c>
      <c r="F10" s="85">
        <v>5</v>
      </c>
      <c r="G10" s="85">
        <v>15</v>
      </c>
      <c r="H10" s="85">
        <v>38</v>
      </c>
      <c r="I10" s="91">
        <f t="shared" si="0"/>
        <v>3.0120481927710843E-2</v>
      </c>
      <c r="J10" s="91">
        <f t="shared" si="1"/>
        <v>0.3493975903614458</v>
      </c>
    </row>
    <row r="11" spans="1:11" ht="21.75" thickBot="1" x14ac:dyDescent="0.4">
      <c r="B11" s="62" t="s">
        <v>6</v>
      </c>
      <c r="C11" s="63" t="s">
        <v>58</v>
      </c>
      <c r="D11" s="64">
        <f>SUM(D6:D10)</f>
        <v>2318</v>
      </c>
      <c r="E11" s="64">
        <f t="shared" ref="E11:H11" si="2">SUM(E6:E10)</f>
        <v>2018</v>
      </c>
      <c r="F11" s="64">
        <f t="shared" si="2"/>
        <v>515</v>
      </c>
      <c r="G11" s="64">
        <f t="shared" si="2"/>
        <v>168</v>
      </c>
      <c r="H11" s="64">
        <f t="shared" si="2"/>
        <v>144</v>
      </c>
      <c r="I11" s="92">
        <f t="shared" si="0"/>
        <v>0.20331622581918674</v>
      </c>
      <c r="J11" s="92">
        <f t="shared" si="1"/>
        <v>0.32649032767469405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58</v>
      </c>
      <c r="D18" s="70">
        <v>387</v>
      </c>
      <c r="E18" s="70">
        <v>837</v>
      </c>
      <c r="F18" s="70">
        <v>11454</v>
      </c>
      <c r="G18" s="58"/>
      <c r="H18" s="58"/>
      <c r="I18" s="58"/>
    </row>
    <row r="19" spans="2:9" x14ac:dyDescent="0.35">
      <c r="B19" s="72" t="s">
        <v>2</v>
      </c>
      <c r="C19" s="72" t="s">
        <v>58</v>
      </c>
      <c r="D19" s="73">
        <v>371</v>
      </c>
      <c r="E19" s="73">
        <v>376</v>
      </c>
      <c r="F19" s="73">
        <v>6106</v>
      </c>
      <c r="G19" s="58"/>
      <c r="H19" s="58"/>
      <c r="I19" s="58"/>
    </row>
    <row r="20" spans="2:9" x14ac:dyDescent="0.35">
      <c r="B20" s="75" t="s">
        <v>3</v>
      </c>
      <c r="C20" s="75" t="s">
        <v>58</v>
      </c>
      <c r="D20" s="76">
        <v>1039</v>
      </c>
      <c r="E20" s="76">
        <v>848</v>
      </c>
      <c r="F20" s="76">
        <v>15729</v>
      </c>
      <c r="G20" s="58"/>
      <c r="H20" s="58"/>
      <c r="I20" s="58"/>
    </row>
    <row r="21" spans="2:9" x14ac:dyDescent="0.35">
      <c r="B21" s="78" t="s">
        <v>4</v>
      </c>
      <c r="C21" s="78" t="s">
        <v>58</v>
      </c>
      <c r="D21" s="79">
        <v>698</v>
      </c>
      <c r="E21" s="80">
        <v>880</v>
      </c>
      <c r="F21" s="80">
        <v>13889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58</v>
      </c>
      <c r="D22" s="84">
        <v>137</v>
      </c>
      <c r="E22" s="85">
        <v>598</v>
      </c>
      <c r="F22" s="85">
        <v>8765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58</v>
      </c>
      <c r="D23" s="64">
        <f t="shared" ref="D23:F23" si="3">SUM(D18:D22)</f>
        <v>2632</v>
      </c>
      <c r="E23" s="64">
        <f t="shared" si="3"/>
        <v>3539</v>
      </c>
      <c r="F23" s="64">
        <f t="shared" si="3"/>
        <v>55943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AE4D9-B0E9-459F-B1C1-C0952985FACB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59</v>
      </c>
      <c r="D6" s="70">
        <v>635</v>
      </c>
      <c r="E6" s="70">
        <v>631</v>
      </c>
      <c r="F6" s="70">
        <v>82</v>
      </c>
      <c r="G6" s="70">
        <v>38</v>
      </c>
      <c r="H6" s="70">
        <v>21</v>
      </c>
      <c r="I6" s="87">
        <f>F6/(F6+E6)</f>
        <v>0.11500701262272089</v>
      </c>
      <c r="J6" s="87">
        <f>(F6+G6+H6)/(E6+F6)</f>
        <v>0.19775596072931276</v>
      </c>
    </row>
    <row r="7" spans="1:11" x14ac:dyDescent="0.35">
      <c r="B7" s="72" t="s">
        <v>2</v>
      </c>
      <c r="C7" s="72" t="s">
        <v>59</v>
      </c>
      <c r="D7" s="73">
        <v>214</v>
      </c>
      <c r="E7" s="73">
        <v>158</v>
      </c>
      <c r="F7" s="73">
        <v>15</v>
      </c>
      <c r="G7" s="73">
        <v>6</v>
      </c>
      <c r="H7" s="73">
        <v>0</v>
      </c>
      <c r="I7" s="88">
        <f t="shared" ref="I7:I11" si="0">F7/(F7+E7)</f>
        <v>8.6705202312138727E-2</v>
      </c>
      <c r="J7" s="88">
        <f t="shared" ref="J7:J11" si="1">(F7+G7+H7)/(E7+F7)</f>
        <v>0.12138728323699421</v>
      </c>
    </row>
    <row r="8" spans="1:11" x14ac:dyDescent="0.35">
      <c r="B8" s="75" t="s">
        <v>3</v>
      </c>
      <c r="C8" s="75" t="s">
        <v>59</v>
      </c>
      <c r="D8" s="76">
        <v>605</v>
      </c>
      <c r="E8" s="76">
        <v>650</v>
      </c>
      <c r="F8" s="76">
        <v>108</v>
      </c>
      <c r="G8" s="76">
        <v>19</v>
      </c>
      <c r="H8" s="76">
        <v>95</v>
      </c>
      <c r="I8" s="89">
        <f t="shared" si="0"/>
        <v>0.14248021108179421</v>
      </c>
      <c r="J8" s="89">
        <f t="shared" si="1"/>
        <v>0.29287598944591031</v>
      </c>
    </row>
    <row r="9" spans="1:11" x14ac:dyDescent="0.35">
      <c r="B9" s="78" t="s">
        <v>4</v>
      </c>
      <c r="C9" s="78" t="s">
        <v>59</v>
      </c>
      <c r="D9" s="79">
        <v>964</v>
      </c>
      <c r="E9" s="80">
        <v>663</v>
      </c>
      <c r="F9" s="80">
        <v>391</v>
      </c>
      <c r="G9" s="80">
        <v>119</v>
      </c>
      <c r="H9" s="80">
        <v>0</v>
      </c>
      <c r="I9" s="90">
        <f t="shared" si="0"/>
        <v>0.37096774193548387</v>
      </c>
      <c r="J9" s="90">
        <f t="shared" si="1"/>
        <v>0.4838709677419355</v>
      </c>
    </row>
    <row r="10" spans="1:11" ht="21.75" thickBot="1" x14ac:dyDescent="0.4">
      <c r="B10" s="82" t="s">
        <v>5</v>
      </c>
      <c r="C10" s="83" t="s">
        <v>59</v>
      </c>
      <c r="D10" s="84">
        <v>239</v>
      </c>
      <c r="E10" s="85">
        <v>188</v>
      </c>
      <c r="F10" s="85">
        <v>6</v>
      </c>
      <c r="G10" s="85">
        <v>18</v>
      </c>
      <c r="H10" s="85">
        <v>47</v>
      </c>
      <c r="I10" s="91">
        <f t="shared" si="0"/>
        <v>3.0927835051546393E-2</v>
      </c>
      <c r="J10" s="91">
        <f t="shared" si="1"/>
        <v>0.36597938144329895</v>
      </c>
    </row>
    <row r="11" spans="1:11" ht="21.75" thickBot="1" x14ac:dyDescent="0.4">
      <c r="B11" s="62" t="s">
        <v>6</v>
      </c>
      <c r="C11" s="63" t="s">
        <v>59</v>
      </c>
      <c r="D11" s="64">
        <f>SUM(D6:D10)</f>
        <v>2657</v>
      </c>
      <c r="E11" s="64">
        <f t="shared" ref="E11:H11" si="2">SUM(E6:E10)</f>
        <v>2290</v>
      </c>
      <c r="F11" s="64">
        <f t="shared" si="2"/>
        <v>602</v>
      </c>
      <c r="G11" s="64">
        <f t="shared" si="2"/>
        <v>200</v>
      </c>
      <c r="H11" s="64">
        <f t="shared" si="2"/>
        <v>163</v>
      </c>
      <c r="I11" s="92">
        <f t="shared" si="0"/>
        <v>0.20816044260027664</v>
      </c>
      <c r="J11" s="92">
        <f t="shared" si="1"/>
        <v>0.33367911479944673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59</v>
      </c>
      <c r="D18" s="70">
        <v>407</v>
      </c>
      <c r="E18" s="70">
        <v>867</v>
      </c>
      <c r="F18" s="70">
        <v>11347</v>
      </c>
      <c r="G18" s="58"/>
      <c r="H18" s="58"/>
      <c r="I18" s="58"/>
    </row>
    <row r="19" spans="2:9" x14ac:dyDescent="0.35">
      <c r="B19" s="72" t="s">
        <v>2</v>
      </c>
      <c r="C19" s="72" t="s">
        <v>59</v>
      </c>
      <c r="D19" s="73">
        <v>400</v>
      </c>
      <c r="E19" s="73">
        <v>410</v>
      </c>
      <c r="F19" s="73">
        <v>6390</v>
      </c>
      <c r="G19" s="58"/>
      <c r="H19" s="58"/>
      <c r="I19" s="58"/>
    </row>
    <row r="20" spans="2:9" x14ac:dyDescent="0.35">
      <c r="B20" s="75" t="s">
        <v>3</v>
      </c>
      <c r="C20" s="75" t="s">
        <v>59</v>
      </c>
      <c r="D20" s="76">
        <v>1063</v>
      </c>
      <c r="E20" s="76">
        <v>898</v>
      </c>
      <c r="F20" s="76">
        <v>16761.8</v>
      </c>
      <c r="G20" s="58"/>
      <c r="H20" s="58"/>
      <c r="I20" s="58"/>
    </row>
    <row r="21" spans="2:9" x14ac:dyDescent="0.35">
      <c r="B21" s="78" t="s">
        <v>4</v>
      </c>
      <c r="C21" s="78" t="s">
        <v>59</v>
      </c>
      <c r="D21" s="79">
        <v>750</v>
      </c>
      <c r="E21" s="80">
        <v>922</v>
      </c>
      <c r="F21" s="80">
        <v>14615.55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59</v>
      </c>
      <c r="D22" s="84">
        <v>179</v>
      </c>
      <c r="E22" s="85">
        <v>619</v>
      </c>
      <c r="F22" s="85">
        <v>9085.6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59</v>
      </c>
      <c r="D23" s="64">
        <f t="shared" ref="D23:F23" si="3">SUM(D18:D22)</f>
        <v>2799</v>
      </c>
      <c r="E23" s="64">
        <f t="shared" si="3"/>
        <v>3716</v>
      </c>
      <c r="F23" s="64">
        <f t="shared" si="3"/>
        <v>58199.950000000004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C49CC-C33E-4A12-A7A2-93D3D38BEF18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60</v>
      </c>
      <c r="D6" s="70">
        <v>709</v>
      </c>
      <c r="E6" s="70">
        <v>693</v>
      </c>
      <c r="F6" s="70">
        <v>104</v>
      </c>
      <c r="G6" s="70">
        <v>44</v>
      </c>
      <c r="H6" s="70">
        <v>24</v>
      </c>
      <c r="I6" s="87">
        <f>F6/(F6+E6)</f>
        <v>0.13048933500627352</v>
      </c>
      <c r="J6" s="87">
        <f>(F6+G6+H6)/(E6+F6)</f>
        <v>0.21580928481806774</v>
      </c>
    </row>
    <row r="7" spans="1:11" x14ac:dyDescent="0.35">
      <c r="B7" s="72" t="s">
        <v>2</v>
      </c>
      <c r="C7" s="72" t="s">
        <v>60</v>
      </c>
      <c r="D7" s="73">
        <v>244</v>
      </c>
      <c r="E7" s="73">
        <v>180</v>
      </c>
      <c r="F7" s="73">
        <v>15</v>
      </c>
      <c r="G7" s="73">
        <v>7</v>
      </c>
      <c r="H7" s="73">
        <v>0</v>
      </c>
      <c r="I7" s="88">
        <f t="shared" ref="I7:I11" si="0">F7/(F7+E7)</f>
        <v>7.6923076923076927E-2</v>
      </c>
      <c r="J7" s="88">
        <f t="shared" ref="J7:J11" si="1">(F7+G7+H7)/(E7+F7)</f>
        <v>0.11282051282051282</v>
      </c>
    </row>
    <row r="8" spans="1:11" x14ac:dyDescent="0.35">
      <c r="B8" s="75" t="s">
        <v>3</v>
      </c>
      <c r="C8" s="75" t="s">
        <v>60</v>
      </c>
      <c r="D8" s="76">
        <v>682</v>
      </c>
      <c r="E8" s="76">
        <v>703</v>
      </c>
      <c r="F8" s="76">
        <v>111</v>
      </c>
      <c r="G8" s="76">
        <v>19</v>
      </c>
      <c r="H8" s="76">
        <v>102</v>
      </c>
      <c r="I8" s="89">
        <f t="shared" si="0"/>
        <v>0.13636363636363635</v>
      </c>
      <c r="J8" s="89">
        <f t="shared" si="1"/>
        <v>0.28501228501228504</v>
      </c>
    </row>
    <row r="9" spans="1:11" x14ac:dyDescent="0.35">
      <c r="B9" s="78" t="s">
        <v>4</v>
      </c>
      <c r="C9" s="78" t="s">
        <v>60</v>
      </c>
      <c r="D9" s="79">
        <v>1113</v>
      </c>
      <c r="E9" s="80">
        <v>816</v>
      </c>
      <c r="F9" s="80">
        <v>433</v>
      </c>
      <c r="G9" s="80">
        <v>140</v>
      </c>
      <c r="H9" s="80">
        <v>0</v>
      </c>
      <c r="I9" s="90">
        <f t="shared" si="0"/>
        <v>0.3466773418734988</v>
      </c>
      <c r="J9" s="90">
        <f t="shared" si="1"/>
        <v>0.45876701361088873</v>
      </c>
    </row>
    <row r="10" spans="1:11" ht="21.75" thickBot="1" x14ac:dyDescent="0.4">
      <c r="B10" s="82" t="s">
        <v>5</v>
      </c>
      <c r="C10" s="83" t="s">
        <v>60</v>
      </c>
      <c r="D10" s="84">
        <v>260</v>
      </c>
      <c r="E10" s="85">
        <v>218</v>
      </c>
      <c r="F10" s="85">
        <v>7</v>
      </c>
      <c r="G10" s="85">
        <v>21</v>
      </c>
      <c r="H10" s="85">
        <v>51</v>
      </c>
      <c r="I10" s="91">
        <f t="shared" si="0"/>
        <v>3.111111111111111E-2</v>
      </c>
      <c r="J10" s="91">
        <f t="shared" si="1"/>
        <v>0.3511111111111111</v>
      </c>
    </row>
    <row r="11" spans="1:11" ht="21.75" thickBot="1" x14ac:dyDescent="0.4">
      <c r="B11" s="62" t="s">
        <v>6</v>
      </c>
      <c r="C11" s="63" t="s">
        <v>60</v>
      </c>
      <c r="D11" s="64">
        <f>SUM(D6:D10)</f>
        <v>3008</v>
      </c>
      <c r="E11" s="64">
        <f t="shared" ref="E11:H11" si="2">SUM(E6:E10)</f>
        <v>2610</v>
      </c>
      <c r="F11" s="64">
        <f t="shared" si="2"/>
        <v>670</v>
      </c>
      <c r="G11" s="64">
        <f t="shared" si="2"/>
        <v>231</v>
      </c>
      <c r="H11" s="64">
        <f t="shared" si="2"/>
        <v>177</v>
      </c>
      <c r="I11" s="92">
        <f t="shared" si="0"/>
        <v>0.20426829268292682</v>
      </c>
      <c r="J11" s="92">
        <f t="shared" si="1"/>
        <v>0.32865853658536587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60</v>
      </c>
      <c r="D18" s="70">
        <v>423</v>
      </c>
      <c r="E18" s="70">
        <v>881</v>
      </c>
      <c r="F18" s="70">
        <v>11509</v>
      </c>
      <c r="G18" s="58"/>
      <c r="H18" s="58"/>
      <c r="I18" s="58"/>
    </row>
    <row r="19" spans="2:9" x14ac:dyDescent="0.35">
      <c r="B19" s="72" t="s">
        <v>2</v>
      </c>
      <c r="C19" s="72" t="s">
        <v>60</v>
      </c>
      <c r="D19" s="73">
        <v>415</v>
      </c>
      <c r="E19" s="73">
        <v>425</v>
      </c>
      <c r="F19" s="73">
        <v>6471</v>
      </c>
      <c r="G19" s="58"/>
      <c r="H19" s="58"/>
      <c r="I19" s="58"/>
    </row>
    <row r="20" spans="2:9" x14ac:dyDescent="0.35">
      <c r="B20" s="75" t="s">
        <v>3</v>
      </c>
      <c r="C20" s="75" t="s">
        <v>60</v>
      </c>
      <c r="D20" s="76">
        <v>1095</v>
      </c>
      <c r="E20" s="76">
        <v>938</v>
      </c>
      <c r="F20" s="76">
        <v>17356</v>
      </c>
      <c r="G20" s="58"/>
      <c r="H20" s="58"/>
      <c r="I20" s="58"/>
    </row>
    <row r="21" spans="2:9" x14ac:dyDescent="0.35">
      <c r="B21" s="78" t="s">
        <v>4</v>
      </c>
      <c r="C21" s="78" t="s">
        <v>60</v>
      </c>
      <c r="D21" s="79">
        <v>797</v>
      </c>
      <c r="E21" s="80">
        <v>962</v>
      </c>
      <c r="F21" s="80">
        <v>15795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60</v>
      </c>
      <c r="D22" s="84">
        <v>214</v>
      </c>
      <c r="E22" s="85">
        <v>644</v>
      </c>
      <c r="F22" s="85">
        <v>9558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60</v>
      </c>
      <c r="D23" s="64">
        <f t="shared" ref="D23:F23" si="3">SUM(D18:D22)</f>
        <v>2944</v>
      </c>
      <c r="E23" s="64">
        <f t="shared" si="3"/>
        <v>3850</v>
      </c>
      <c r="F23" s="64">
        <f t="shared" si="3"/>
        <v>60689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CFFF4-9938-48D5-A503-EF98A3B8FF7A}">
  <sheetPr>
    <tabColor theme="9"/>
  </sheetPr>
  <dimension ref="A1:K26"/>
  <sheetViews>
    <sheetView zoomScale="70" zoomScaleNormal="70" workbookViewId="0">
      <selection activeCell="J6" sqref="J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61</v>
      </c>
      <c r="D6" s="70">
        <v>820</v>
      </c>
      <c r="E6" s="70">
        <v>767</v>
      </c>
      <c r="F6" s="70">
        <v>124</v>
      </c>
      <c r="G6" s="70">
        <v>47</v>
      </c>
      <c r="H6" s="70">
        <v>26</v>
      </c>
      <c r="I6" s="87">
        <f>F6/(F6+E6)</f>
        <v>0.13916947250280584</v>
      </c>
      <c r="J6" s="87">
        <f>(F6+G6+H6)/(E6+F6)</f>
        <v>0.22109988776655443</v>
      </c>
    </row>
    <row r="7" spans="1:11" x14ac:dyDescent="0.35">
      <c r="B7" s="72" t="s">
        <v>2</v>
      </c>
      <c r="C7" s="72" t="s">
        <v>61</v>
      </c>
      <c r="D7" s="73">
        <v>283</v>
      </c>
      <c r="E7" s="73">
        <v>208</v>
      </c>
      <c r="F7" s="73">
        <v>15</v>
      </c>
      <c r="G7" s="73">
        <v>7</v>
      </c>
      <c r="H7" s="73">
        <v>0</v>
      </c>
      <c r="I7" s="88">
        <f t="shared" ref="I7:I11" si="0">F7/(F7+E7)</f>
        <v>6.726457399103139E-2</v>
      </c>
      <c r="J7" s="88">
        <f t="shared" ref="J7:J11" si="1">(F7+G7+H7)/(E7+F7)</f>
        <v>9.8654708520179366E-2</v>
      </c>
    </row>
    <row r="8" spans="1:11" x14ac:dyDescent="0.35">
      <c r="B8" s="75" t="s">
        <v>3</v>
      </c>
      <c r="C8" s="75" t="s">
        <v>61</v>
      </c>
      <c r="D8" s="76">
        <v>780</v>
      </c>
      <c r="E8" s="76">
        <v>703</v>
      </c>
      <c r="F8" s="76">
        <v>123</v>
      </c>
      <c r="G8" s="76">
        <v>20</v>
      </c>
      <c r="H8" s="76">
        <v>110</v>
      </c>
      <c r="I8" s="89">
        <f t="shared" si="0"/>
        <v>0.14891041162227603</v>
      </c>
      <c r="J8" s="89">
        <f t="shared" si="1"/>
        <v>0.30629539951573848</v>
      </c>
    </row>
    <row r="9" spans="1:11" x14ac:dyDescent="0.35">
      <c r="B9" s="78" t="s">
        <v>4</v>
      </c>
      <c r="C9" s="78" t="s">
        <v>61</v>
      </c>
      <c r="D9" s="79">
        <v>1225</v>
      </c>
      <c r="E9" s="80">
        <v>999</v>
      </c>
      <c r="F9" s="80">
        <v>526</v>
      </c>
      <c r="G9" s="80">
        <v>162</v>
      </c>
      <c r="H9" s="80">
        <v>0</v>
      </c>
      <c r="I9" s="90">
        <f t="shared" si="0"/>
        <v>0.34491803278688526</v>
      </c>
      <c r="J9" s="90">
        <f t="shared" si="1"/>
        <v>0.45114754098360654</v>
      </c>
    </row>
    <row r="10" spans="1:11" ht="21.75" thickBot="1" x14ac:dyDescent="0.4">
      <c r="B10" s="82" t="s">
        <v>5</v>
      </c>
      <c r="C10" s="83" t="s">
        <v>61</v>
      </c>
      <c r="D10" s="84">
        <v>286</v>
      </c>
      <c r="E10" s="85">
        <v>238</v>
      </c>
      <c r="F10" s="85">
        <v>9</v>
      </c>
      <c r="G10" s="85">
        <v>23</v>
      </c>
      <c r="H10" s="85">
        <v>55</v>
      </c>
      <c r="I10" s="91">
        <f t="shared" si="0"/>
        <v>3.643724696356275E-2</v>
      </c>
      <c r="J10" s="91">
        <f t="shared" si="1"/>
        <v>0.35222672064777327</v>
      </c>
    </row>
    <row r="11" spans="1:11" ht="21.75" thickBot="1" x14ac:dyDescent="0.4">
      <c r="B11" s="62" t="s">
        <v>6</v>
      </c>
      <c r="C11" s="63" t="s">
        <v>61</v>
      </c>
      <c r="D11" s="64">
        <f>SUM(D6:D10)</f>
        <v>3394</v>
      </c>
      <c r="E11" s="64">
        <f t="shared" ref="E11:H11" si="2">SUM(E6:E10)</f>
        <v>2915</v>
      </c>
      <c r="F11" s="64">
        <f t="shared" si="2"/>
        <v>797</v>
      </c>
      <c r="G11" s="64">
        <f t="shared" si="2"/>
        <v>259</v>
      </c>
      <c r="H11" s="64">
        <f t="shared" si="2"/>
        <v>191</v>
      </c>
      <c r="I11" s="92">
        <f t="shared" si="0"/>
        <v>0.21470905172413793</v>
      </c>
      <c r="J11" s="92">
        <f t="shared" si="1"/>
        <v>0.3359375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61</v>
      </c>
      <c r="D18" s="70">
        <v>436</v>
      </c>
      <c r="E18" s="70">
        <v>899</v>
      </c>
      <c r="F18" s="70">
        <v>11778</v>
      </c>
      <c r="G18" s="58"/>
      <c r="H18" s="58"/>
      <c r="I18" s="58"/>
    </row>
    <row r="19" spans="2:9" x14ac:dyDescent="0.35">
      <c r="B19" s="72" t="s">
        <v>2</v>
      </c>
      <c r="C19" s="72" t="s">
        <v>61</v>
      </c>
      <c r="D19" s="73">
        <v>444</v>
      </c>
      <c r="E19" s="73">
        <v>458</v>
      </c>
      <c r="F19" s="73">
        <v>6884</v>
      </c>
      <c r="G19" s="58"/>
      <c r="H19" s="58"/>
      <c r="I19" s="58"/>
    </row>
    <row r="20" spans="2:9" x14ac:dyDescent="0.35">
      <c r="B20" s="75" t="s">
        <v>3</v>
      </c>
      <c r="C20" s="75" t="s">
        <v>61</v>
      </c>
      <c r="D20" s="76">
        <v>1127</v>
      </c>
      <c r="E20" s="76">
        <v>964</v>
      </c>
      <c r="F20" s="76">
        <v>18025</v>
      </c>
      <c r="G20" s="58"/>
      <c r="H20" s="58"/>
      <c r="I20" s="58"/>
    </row>
    <row r="21" spans="2:9" x14ac:dyDescent="0.35">
      <c r="B21" s="78" t="s">
        <v>4</v>
      </c>
      <c r="C21" s="78" t="s">
        <v>61</v>
      </c>
      <c r="D21" s="79">
        <v>840</v>
      </c>
      <c r="E21" s="80">
        <v>997</v>
      </c>
      <c r="F21" s="80">
        <v>16410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61</v>
      </c>
      <c r="D22" s="84">
        <v>239</v>
      </c>
      <c r="E22" s="85">
        <v>675</v>
      </c>
      <c r="F22" s="85">
        <v>10005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61</v>
      </c>
      <c r="D23" s="64">
        <f t="shared" ref="D23:F23" si="3">SUM(D18:D22)</f>
        <v>3086</v>
      </c>
      <c r="E23" s="64">
        <f t="shared" si="3"/>
        <v>3993</v>
      </c>
      <c r="F23" s="64">
        <f t="shared" si="3"/>
        <v>63102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EB700-B965-4904-B4AC-674F66AD693B}">
  <sheetPr>
    <tabColor theme="9"/>
  </sheetPr>
  <dimension ref="A1:K26"/>
  <sheetViews>
    <sheetView zoomScale="70" zoomScaleNormal="70" workbookViewId="0">
      <selection activeCell="J6" sqref="J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96" t="s">
        <v>72</v>
      </c>
      <c r="D6" s="96">
        <v>909</v>
      </c>
      <c r="E6" s="96">
        <v>828</v>
      </c>
      <c r="F6" s="96">
        <v>129</v>
      </c>
      <c r="G6" s="96">
        <v>48</v>
      </c>
      <c r="H6" s="96">
        <v>29</v>
      </c>
      <c r="I6" s="110">
        <f>F6/(F6+E6)</f>
        <v>0.13479623824451412</v>
      </c>
      <c r="J6" s="110">
        <f>(F6+G6+H6)/(E6+F6)</f>
        <v>0.21525600835945663</v>
      </c>
    </row>
    <row r="7" spans="1:11" x14ac:dyDescent="0.35">
      <c r="B7" s="72" t="s">
        <v>2</v>
      </c>
      <c r="C7" s="99" t="s">
        <v>72</v>
      </c>
      <c r="D7" s="99">
        <v>362</v>
      </c>
      <c r="E7" s="99">
        <v>265</v>
      </c>
      <c r="F7" s="99">
        <v>15</v>
      </c>
      <c r="G7" s="99">
        <v>13</v>
      </c>
      <c r="H7" s="99">
        <v>0</v>
      </c>
      <c r="I7" s="111">
        <f t="shared" ref="I7:I10" si="0">F7/(F7+E7)</f>
        <v>5.3571428571428568E-2</v>
      </c>
      <c r="J7" s="111">
        <f t="shared" ref="J7:J10" si="1">(F7+G7+H7)/(E7+F7)</f>
        <v>0.1</v>
      </c>
    </row>
    <row r="8" spans="1:11" x14ac:dyDescent="0.35">
      <c r="B8" s="75" t="s">
        <v>3</v>
      </c>
      <c r="C8" s="101" t="s">
        <v>72</v>
      </c>
      <c r="D8" s="101">
        <v>920</v>
      </c>
      <c r="E8" s="101">
        <v>854</v>
      </c>
      <c r="F8" s="101">
        <v>142</v>
      </c>
      <c r="G8" s="101">
        <v>21</v>
      </c>
      <c r="H8" s="101">
        <v>116</v>
      </c>
      <c r="I8" s="112">
        <f t="shared" si="0"/>
        <v>0.14257028112449799</v>
      </c>
      <c r="J8" s="112">
        <f t="shared" si="1"/>
        <v>0.28012048192771083</v>
      </c>
    </row>
    <row r="9" spans="1:11" x14ac:dyDescent="0.35">
      <c r="B9" s="78" t="s">
        <v>4</v>
      </c>
      <c r="C9" s="103" t="s">
        <v>72</v>
      </c>
      <c r="D9" s="113">
        <v>1350</v>
      </c>
      <c r="E9" s="105">
        <v>1110</v>
      </c>
      <c r="F9" s="103">
        <v>573</v>
      </c>
      <c r="G9" s="103">
        <v>180</v>
      </c>
      <c r="H9" s="103">
        <v>0</v>
      </c>
      <c r="I9" s="114">
        <f t="shared" si="0"/>
        <v>0.34046345811051693</v>
      </c>
      <c r="J9" s="114">
        <f t="shared" si="1"/>
        <v>0.44741532976827092</v>
      </c>
    </row>
    <row r="10" spans="1:11" ht="21.75" thickBot="1" x14ac:dyDescent="0.4">
      <c r="B10" s="82" t="s">
        <v>5</v>
      </c>
      <c r="C10" s="106" t="s">
        <v>72</v>
      </c>
      <c r="D10" s="107">
        <v>336</v>
      </c>
      <c r="E10" s="108">
        <v>264</v>
      </c>
      <c r="F10" s="108">
        <v>9</v>
      </c>
      <c r="G10" s="108">
        <v>25</v>
      </c>
      <c r="H10" s="108">
        <v>67</v>
      </c>
      <c r="I10" s="115">
        <f t="shared" si="0"/>
        <v>3.2967032967032968E-2</v>
      </c>
      <c r="J10" s="115">
        <f t="shared" si="1"/>
        <v>0.36996336996336998</v>
      </c>
    </row>
    <row r="11" spans="1:11" ht="21.75" thickBot="1" x14ac:dyDescent="0.4">
      <c r="B11" s="62" t="s">
        <v>6</v>
      </c>
      <c r="C11" s="63" t="s">
        <v>72</v>
      </c>
      <c r="D11" s="64">
        <f>SUM(D6:D10)</f>
        <v>3877</v>
      </c>
      <c r="E11" s="64">
        <f t="shared" ref="E11:H11" si="2">SUM(E6:E10)</f>
        <v>3321</v>
      </c>
      <c r="F11" s="64">
        <f t="shared" si="2"/>
        <v>868</v>
      </c>
      <c r="G11" s="64">
        <f t="shared" si="2"/>
        <v>287</v>
      </c>
      <c r="H11" s="64">
        <f t="shared" si="2"/>
        <v>212</v>
      </c>
      <c r="I11" s="92">
        <f t="shared" ref="I11" si="3">F11/(F11+E11)</f>
        <v>0.20720935784196706</v>
      </c>
      <c r="J11" s="92">
        <f t="shared" ref="J11" si="4">(F11+G11+H11)/(E11+F11)</f>
        <v>0.32633086655526378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96" t="s">
        <v>72</v>
      </c>
      <c r="D18" s="96">
        <v>454</v>
      </c>
      <c r="E18" s="96">
        <v>917</v>
      </c>
      <c r="F18" s="97">
        <v>12008</v>
      </c>
      <c r="G18" s="98"/>
      <c r="H18" s="58"/>
      <c r="I18" s="58"/>
    </row>
    <row r="19" spans="2:9" x14ac:dyDescent="0.35">
      <c r="B19" s="72" t="s">
        <v>2</v>
      </c>
      <c r="C19" s="99" t="s">
        <v>72</v>
      </c>
      <c r="D19" s="99">
        <v>487</v>
      </c>
      <c r="E19" s="99">
        <v>480</v>
      </c>
      <c r="F19" s="100">
        <v>7166</v>
      </c>
      <c r="G19" s="98"/>
      <c r="H19" s="58"/>
      <c r="I19" s="58"/>
    </row>
    <row r="20" spans="2:9" x14ac:dyDescent="0.35">
      <c r="B20" s="75" t="s">
        <v>3</v>
      </c>
      <c r="C20" s="101" t="s">
        <v>72</v>
      </c>
      <c r="D20" s="102">
        <v>1161</v>
      </c>
      <c r="E20" s="102">
        <v>1003</v>
      </c>
      <c r="F20" s="102">
        <v>18552</v>
      </c>
      <c r="G20" s="98"/>
      <c r="H20" s="58"/>
      <c r="I20" s="58"/>
    </row>
    <row r="21" spans="2:9" x14ac:dyDescent="0.35">
      <c r="B21" s="78" t="s">
        <v>4</v>
      </c>
      <c r="C21" s="103" t="s">
        <v>72</v>
      </c>
      <c r="D21" s="104">
        <v>912</v>
      </c>
      <c r="E21" s="105">
        <v>1058</v>
      </c>
      <c r="F21" s="105">
        <v>17880</v>
      </c>
      <c r="G21" s="98"/>
      <c r="H21" s="58"/>
      <c r="I21" s="58"/>
    </row>
    <row r="22" spans="2:9" ht="21.75" thickBot="1" x14ac:dyDescent="0.4">
      <c r="B22" s="82" t="s">
        <v>5</v>
      </c>
      <c r="C22" s="106" t="s">
        <v>72</v>
      </c>
      <c r="D22" s="107">
        <v>260</v>
      </c>
      <c r="E22" s="108">
        <v>693</v>
      </c>
      <c r="F22" s="109">
        <v>10147</v>
      </c>
      <c r="G22" s="98"/>
      <c r="H22" s="58"/>
      <c r="I22" s="58"/>
    </row>
    <row r="23" spans="2:9" ht="21.75" thickBot="1" x14ac:dyDescent="0.4">
      <c r="B23" s="62" t="s">
        <v>6</v>
      </c>
      <c r="C23" s="63" t="s">
        <v>72</v>
      </c>
      <c r="D23" s="64">
        <f t="shared" ref="D23:F23" si="5">SUM(D18:D22)</f>
        <v>3274</v>
      </c>
      <c r="E23" s="64">
        <f t="shared" si="5"/>
        <v>4151</v>
      </c>
      <c r="F23" s="64">
        <f t="shared" si="5"/>
        <v>65753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4EA77-C877-481B-B5F2-71BE8D558A78}">
  <sheetPr>
    <tabColor theme="9"/>
  </sheetPr>
  <dimension ref="A1:K26"/>
  <sheetViews>
    <sheetView zoomScale="70" zoomScaleNormal="70" workbookViewId="0">
      <selection activeCell="B4" sqref="B4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96" t="s">
        <v>72</v>
      </c>
      <c r="D6" s="96">
        <v>1084</v>
      </c>
      <c r="E6" s="96">
        <v>922</v>
      </c>
      <c r="F6" s="96">
        <v>130</v>
      </c>
      <c r="G6" s="96">
        <v>51</v>
      </c>
      <c r="H6" s="96">
        <v>33</v>
      </c>
      <c r="I6" s="110">
        <f>F6/(F6+E6)</f>
        <v>0.12357414448669202</v>
      </c>
      <c r="J6" s="110">
        <f>(F6+G6+H6)/(E6+F6)</f>
        <v>0.20342205323193915</v>
      </c>
    </row>
    <row r="7" spans="1:11" x14ac:dyDescent="0.35">
      <c r="B7" s="72" t="s">
        <v>2</v>
      </c>
      <c r="C7" s="99" t="s">
        <v>72</v>
      </c>
      <c r="D7" s="99">
        <v>403</v>
      </c>
      <c r="E7" s="99">
        <v>315</v>
      </c>
      <c r="F7" s="99">
        <v>15</v>
      </c>
      <c r="G7" s="99">
        <v>15</v>
      </c>
      <c r="H7" s="99">
        <v>0</v>
      </c>
      <c r="I7" s="111">
        <f t="shared" ref="I7:I10" si="0">F7/(F7+E7)</f>
        <v>4.5454545454545456E-2</v>
      </c>
      <c r="J7" s="111">
        <f t="shared" ref="J7:J10" si="1">(F7+G7+H7)/(E7+F7)</f>
        <v>9.0909090909090912E-2</v>
      </c>
    </row>
    <row r="8" spans="1:11" x14ac:dyDescent="0.35">
      <c r="B8" s="75" t="s">
        <v>3</v>
      </c>
      <c r="C8" s="101" t="s">
        <v>72</v>
      </c>
      <c r="D8" s="101">
        <v>1066</v>
      </c>
      <c r="E8" s="101">
        <v>991</v>
      </c>
      <c r="F8" s="101">
        <v>163</v>
      </c>
      <c r="G8" s="101">
        <v>21</v>
      </c>
      <c r="H8" s="101">
        <v>121</v>
      </c>
      <c r="I8" s="112">
        <f t="shared" si="0"/>
        <v>0.14124783362218371</v>
      </c>
      <c r="J8" s="112">
        <f t="shared" si="1"/>
        <v>0.26429809358752165</v>
      </c>
    </row>
    <row r="9" spans="1:11" x14ac:dyDescent="0.35">
      <c r="B9" s="78" t="s">
        <v>4</v>
      </c>
      <c r="C9" s="103" t="s">
        <v>72</v>
      </c>
      <c r="D9" s="113">
        <v>1465</v>
      </c>
      <c r="E9" s="105">
        <v>1213</v>
      </c>
      <c r="F9" s="103">
        <v>585</v>
      </c>
      <c r="G9" s="103">
        <v>215</v>
      </c>
      <c r="H9" s="103">
        <v>0</v>
      </c>
      <c r="I9" s="114">
        <f t="shared" si="0"/>
        <v>0.3253615127919911</v>
      </c>
      <c r="J9" s="114">
        <f t="shared" si="1"/>
        <v>0.44493882091212456</v>
      </c>
    </row>
    <row r="10" spans="1:11" ht="21.75" thickBot="1" x14ac:dyDescent="0.4">
      <c r="B10" s="82" t="s">
        <v>5</v>
      </c>
      <c r="C10" s="106" t="s">
        <v>72</v>
      </c>
      <c r="D10" s="107">
        <v>383</v>
      </c>
      <c r="E10" s="108">
        <v>303</v>
      </c>
      <c r="F10" s="108">
        <v>9</v>
      </c>
      <c r="G10" s="108">
        <v>29</v>
      </c>
      <c r="H10" s="108">
        <v>72</v>
      </c>
      <c r="I10" s="115">
        <f t="shared" si="0"/>
        <v>2.8846153846153848E-2</v>
      </c>
      <c r="J10" s="115">
        <f t="shared" si="1"/>
        <v>0.35256410256410259</v>
      </c>
    </row>
    <row r="11" spans="1:11" ht="21.75" thickBot="1" x14ac:dyDescent="0.4">
      <c r="B11" s="62" t="s">
        <v>6</v>
      </c>
      <c r="C11" s="63" t="s">
        <v>72</v>
      </c>
      <c r="D11" s="64">
        <f>SUM(D6:D10)</f>
        <v>4401</v>
      </c>
      <c r="E11" s="64">
        <f t="shared" ref="E11:H11" si="2">SUM(E6:E10)</f>
        <v>3744</v>
      </c>
      <c r="F11" s="64">
        <f t="shared" si="2"/>
        <v>902</v>
      </c>
      <c r="G11" s="64">
        <f t="shared" si="2"/>
        <v>331</v>
      </c>
      <c r="H11" s="64">
        <f t="shared" si="2"/>
        <v>226</v>
      </c>
      <c r="I11" s="92">
        <f t="shared" ref="I11" si="3">F11/(F11+E11)</f>
        <v>0.1941455015066724</v>
      </c>
      <c r="J11" s="92">
        <f t="shared" ref="J11" si="4">(F11+G11+H11)/(E11+F11)</f>
        <v>0.31403357727077058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96" t="s">
        <v>72</v>
      </c>
      <c r="D18" s="96">
        <v>480</v>
      </c>
      <c r="E18" s="96">
        <v>931</v>
      </c>
      <c r="F18" s="97">
        <v>12164</v>
      </c>
      <c r="G18" s="98"/>
      <c r="H18" s="58"/>
      <c r="I18" s="58"/>
    </row>
    <row r="19" spans="2:9" x14ac:dyDescent="0.35">
      <c r="B19" s="72" t="s">
        <v>2</v>
      </c>
      <c r="C19" s="99" t="s">
        <v>72</v>
      </c>
      <c r="D19" s="99">
        <v>515</v>
      </c>
      <c r="E19" s="99">
        <v>510</v>
      </c>
      <c r="F19" s="100">
        <v>7539</v>
      </c>
      <c r="G19" s="98"/>
      <c r="H19" s="58"/>
      <c r="I19" s="58"/>
    </row>
    <row r="20" spans="2:9" x14ac:dyDescent="0.35">
      <c r="B20" s="75" t="s">
        <v>3</v>
      </c>
      <c r="C20" s="101" t="s">
        <v>72</v>
      </c>
      <c r="D20" s="102">
        <v>1194</v>
      </c>
      <c r="E20" s="102">
        <v>1030</v>
      </c>
      <c r="F20" s="102">
        <v>19139.800000000003</v>
      </c>
      <c r="G20" s="98"/>
      <c r="H20" s="58"/>
      <c r="I20" s="58"/>
    </row>
    <row r="21" spans="2:9" x14ac:dyDescent="0.35">
      <c r="B21" s="78" t="s">
        <v>4</v>
      </c>
      <c r="C21" s="103" t="s">
        <v>72</v>
      </c>
      <c r="D21" s="104">
        <v>975</v>
      </c>
      <c r="E21" s="105">
        <v>1112</v>
      </c>
      <c r="F21" s="105">
        <v>18515.55</v>
      </c>
      <c r="G21" s="98"/>
      <c r="H21" s="58"/>
      <c r="I21" s="58"/>
    </row>
    <row r="22" spans="2:9" ht="21.75" thickBot="1" x14ac:dyDescent="0.4">
      <c r="B22" s="82" t="s">
        <v>5</v>
      </c>
      <c r="C22" s="106" t="s">
        <v>72</v>
      </c>
      <c r="D22" s="107">
        <v>289</v>
      </c>
      <c r="E22" s="108">
        <v>713</v>
      </c>
      <c r="F22" s="109">
        <v>10568.08</v>
      </c>
      <c r="G22" s="98"/>
      <c r="H22" s="58"/>
      <c r="I22" s="58"/>
    </row>
    <row r="23" spans="2:9" ht="21.75" thickBot="1" x14ac:dyDescent="0.4">
      <c r="B23" s="62" t="s">
        <v>6</v>
      </c>
      <c r="C23" s="63" t="s">
        <v>72</v>
      </c>
      <c r="D23" s="64">
        <f t="shared" ref="D23:F23" si="5">SUM(D18:D22)</f>
        <v>3453</v>
      </c>
      <c r="E23" s="64">
        <f t="shared" si="5"/>
        <v>4296</v>
      </c>
      <c r="F23" s="64">
        <f t="shared" si="5"/>
        <v>67926.430000000008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DDD38-6BE7-41EC-BE1A-A3ECFC78184D}">
  <sheetPr>
    <tabColor theme="9"/>
  </sheetPr>
  <dimension ref="A1:K26"/>
  <sheetViews>
    <sheetView tabSelected="1" zoomScale="70" zoomScaleNormal="70" workbookViewId="0">
      <selection activeCell="B2" sqref="B2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96" t="s">
        <v>73</v>
      </c>
      <c r="D6" s="97">
        <v>1180</v>
      </c>
      <c r="E6" s="96">
        <v>994</v>
      </c>
      <c r="F6" s="96">
        <v>132</v>
      </c>
      <c r="G6" s="96">
        <v>52</v>
      </c>
      <c r="H6" s="96">
        <v>34</v>
      </c>
      <c r="I6" s="110">
        <f>F6/(F6+E6)</f>
        <v>0.11722912966252221</v>
      </c>
      <c r="J6" s="110">
        <f>(F6+G6+H6)/(E6+F6)</f>
        <v>0.19360568383658969</v>
      </c>
    </row>
    <row r="7" spans="1:11" x14ac:dyDescent="0.35">
      <c r="B7" s="72" t="s">
        <v>2</v>
      </c>
      <c r="C7" s="99" t="s">
        <v>73</v>
      </c>
      <c r="D7" s="99">
        <v>403</v>
      </c>
      <c r="E7" s="99">
        <v>315</v>
      </c>
      <c r="F7" s="99">
        <v>15</v>
      </c>
      <c r="G7" s="99">
        <v>15</v>
      </c>
      <c r="H7" s="99">
        <v>0</v>
      </c>
      <c r="I7" s="111">
        <f t="shared" ref="I7:I11" si="0">F7/(F7+E7)</f>
        <v>4.5454545454545456E-2</v>
      </c>
      <c r="J7" s="111">
        <f t="shared" ref="J7:J11" si="1">(F7+G7+H7)/(E7+F7)</f>
        <v>9.0909090909090912E-2</v>
      </c>
    </row>
    <row r="8" spans="1:11" x14ac:dyDescent="0.35">
      <c r="B8" s="75" t="s">
        <v>3</v>
      </c>
      <c r="C8" s="101" t="s">
        <v>73</v>
      </c>
      <c r="D8" s="102">
        <v>1144</v>
      </c>
      <c r="E8" s="102">
        <v>1117</v>
      </c>
      <c r="F8" s="101">
        <v>170</v>
      </c>
      <c r="G8" s="101">
        <v>21</v>
      </c>
      <c r="H8" s="101">
        <v>127</v>
      </c>
      <c r="I8" s="112">
        <f t="shared" si="0"/>
        <v>0.1320901320901321</v>
      </c>
      <c r="J8" s="112">
        <f t="shared" si="1"/>
        <v>0.24708624708624707</v>
      </c>
    </row>
    <row r="9" spans="1:11" x14ac:dyDescent="0.35">
      <c r="B9" s="78" t="s">
        <v>4</v>
      </c>
      <c r="C9" s="103" t="s">
        <v>73</v>
      </c>
      <c r="D9" s="113">
        <v>1534</v>
      </c>
      <c r="E9" s="105">
        <v>1415</v>
      </c>
      <c r="F9" s="103">
        <v>629</v>
      </c>
      <c r="G9" s="103">
        <v>280</v>
      </c>
      <c r="H9" s="103">
        <v>0</v>
      </c>
      <c r="I9" s="114">
        <f t="shared" si="0"/>
        <v>0.30772994129158515</v>
      </c>
      <c r="J9" s="114">
        <f t="shared" si="1"/>
        <v>0.44471624266144816</v>
      </c>
    </row>
    <row r="10" spans="1:11" ht="21.75" thickBot="1" x14ac:dyDescent="0.4">
      <c r="B10" s="82" t="s">
        <v>5</v>
      </c>
      <c r="C10" s="106" t="s">
        <v>73</v>
      </c>
      <c r="D10" s="107">
        <v>413</v>
      </c>
      <c r="E10" s="108">
        <v>371</v>
      </c>
      <c r="F10" s="108">
        <v>12</v>
      </c>
      <c r="G10" s="108">
        <v>31</v>
      </c>
      <c r="H10" s="108">
        <v>75</v>
      </c>
      <c r="I10" s="115">
        <f t="shared" si="0"/>
        <v>3.1331592689295036E-2</v>
      </c>
      <c r="J10" s="115">
        <f t="shared" si="1"/>
        <v>0.30809399477806787</v>
      </c>
    </row>
    <row r="11" spans="1:11" ht="21.75" thickBot="1" x14ac:dyDescent="0.4">
      <c r="B11" s="62" t="s">
        <v>6</v>
      </c>
      <c r="C11" s="63" t="s">
        <v>73</v>
      </c>
      <c r="D11" s="64">
        <f>SUM(D6:D10)</f>
        <v>4674</v>
      </c>
      <c r="E11" s="64">
        <f t="shared" ref="E11:H11" si="2">SUM(E6:E10)</f>
        <v>4212</v>
      </c>
      <c r="F11" s="64">
        <f t="shared" si="2"/>
        <v>958</v>
      </c>
      <c r="G11" s="64">
        <f t="shared" si="2"/>
        <v>399</v>
      </c>
      <c r="H11" s="64">
        <f t="shared" si="2"/>
        <v>236</v>
      </c>
      <c r="I11" s="92">
        <f t="shared" si="0"/>
        <v>0.18529980657640233</v>
      </c>
      <c r="J11" s="92">
        <f t="shared" si="1"/>
        <v>0.30812379110251453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96" t="s">
        <v>73</v>
      </c>
      <c r="D18" s="96">
        <v>491</v>
      </c>
      <c r="E18" s="96">
        <v>940</v>
      </c>
      <c r="F18" s="97">
        <v>12282</v>
      </c>
      <c r="G18" s="98"/>
      <c r="H18" s="58"/>
      <c r="I18" s="58"/>
    </row>
    <row r="19" spans="2:9" x14ac:dyDescent="0.35">
      <c r="B19" s="72" t="s">
        <v>2</v>
      </c>
      <c r="C19" s="99" t="s">
        <v>73</v>
      </c>
      <c r="D19" s="99">
        <v>536</v>
      </c>
      <c r="E19" s="99">
        <v>535</v>
      </c>
      <c r="F19" s="100">
        <v>7847</v>
      </c>
      <c r="G19" s="98"/>
      <c r="H19" s="58"/>
      <c r="I19" s="58"/>
    </row>
    <row r="20" spans="2:9" x14ac:dyDescent="0.35">
      <c r="B20" s="75" t="s">
        <v>3</v>
      </c>
      <c r="C20" s="101" t="s">
        <v>73</v>
      </c>
      <c r="D20" s="102">
        <v>1231</v>
      </c>
      <c r="E20" s="102">
        <v>1066</v>
      </c>
      <c r="F20" s="102">
        <v>20103.8</v>
      </c>
      <c r="G20" s="98"/>
      <c r="H20" s="58"/>
      <c r="I20" s="58"/>
    </row>
    <row r="21" spans="2:9" x14ac:dyDescent="0.35">
      <c r="B21" s="78" t="s">
        <v>4</v>
      </c>
      <c r="C21" s="103" t="s">
        <v>73</v>
      </c>
      <c r="D21" s="113">
        <v>1056</v>
      </c>
      <c r="E21" s="105">
        <v>1185</v>
      </c>
      <c r="F21" s="105">
        <v>20366.55</v>
      </c>
      <c r="G21" s="98"/>
      <c r="H21" s="58"/>
      <c r="I21" s="58"/>
    </row>
    <row r="22" spans="2:9" ht="21.75" thickBot="1" x14ac:dyDescent="0.4">
      <c r="B22" s="82" t="s">
        <v>5</v>
      </c>
      <c r="C22" s="106" t="s">
        <v>73</v>
      </c>
      <c r="D22" s="107">
        <v>289</v>
      </c>
      <c r="E22" s="108">
        <v>713</v>
      </c>
      <c r="F22" s="109">
        <v>10568.08</v>
      </c>
      <c r="G22" s="98"/>
      <c r="H22" s="58"/>
      <c r="I22" s="58"/>
    </row>
    <row r="23" spans="2:9" ht="21.75" thickBot="1" x14ac:dyDescent="0.4">
      <c r="B23" s="62" t="s">
        <v>6</v>
      </c>
      <c r="C23" s="63" t="s">
        <v>73</v>
      </c>
      <c r="D23" s="64">
        <f t="shared" ref="D23:F23" si="3">SUM(D18:D22)</f>
        <v>3603</v>
      </c>
      <c r="E23" s="64">
        <f t="shared" si="3"/>
        <v>4439</v>
      </c>
      <c r="F23" s="64">
        <f t="shared" si="3"/>
        <v>71167.430000000008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0BA99-EFA7-4925-A674-934D0751CF79}">
  <dimension ref="A1:I25"/>
  <sheetViews>
    <sheetView zoomScale="70" zoomScaleNormal="70" workbookViewId="0">
      <selection activeCell="L4" sqref="L4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22</v>
      </c>
    </row>
    <row r="3" spans="1:9" s="58" customFormat="1" x14ac:dyDescent="0.35"/>
    <row r="4" spans="1:9" s="61" customFormat="1" ht="198" customHeight="1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16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26</v>
      </c>
      <c r="D6" s="70">
        <v>8078</v>
      </c>
      <c r="E6" s="70">
        <v>6634</v>
      </c>
      <c r="F6" s="70">
        <v>857</v>
      </c>
      <c r="G6" s="71">
        <f t="shared" ref="G6:G8" si="0">F6/D6</f>
        <v>0.10609061648923</v>
      </c>
    </row>
    <row r="7" spans="1:9" x14ac:dyDescent="0.35">
      <c r="B7" s="72" t="s">
        <v>2</v>
      </c>
      <c r="C7" s="72" t="s">
        <v>26</v>
      </c>
      <c r="D7" s="73">
        <v>2450</v>
      </c>
      <c r="E7" s="73">
        <v>2354</v>
      </c>
      <c r="F7" s="73">
        <v>96</v>
      </c>
      <c r="G7" s="74">
        <f t="shared" si="0"/>
        <v>3.9183673469387753E-2</v>
      </c>
    </row>
    <row r="8" spans="1:9" x14ac:dyDescent="0.35">
      <c r="B8" s="75" t="s">
        <v>3</v>
      </c>
      <c r="C8" s="75" t="s">
        <v>26</v>
      </c>
      <c r="D8" s="76">
        <v>8866</v>
      </c>
      <c r="E8" s="76">
        <v>7275</v>
      </c>
      <c r="F8" s="76">
        <v>2153</v>
      </c>
      <c r="G8" s="77">
        <f t="shared" si="0"/>
        <v>0.2428378073539364</v>
      </c>
    </row>
    <row r="9" spans="1:9" x14ac:dyDescent="0.35">
      <c r="B9" s="78" t="s">
        <v>4</v>
      </c>
      <c r="C9" s="78" t="s">
        <v>26</v>
      </c>
      <c r="D9" s="79">
        <v>7922</v>
      </c>
      <c r="E9" s="80">
        <v>6193</v>
      </c>
      <c r="F9" s="80">
        <v>2663</v>
      </c>
      <c r="G9" s="81">
        <f>F9/D9</f>
        <v>0.33615248674577125</v>
      </c>
    </row>
    <row r="10" spans="1:9" ht="21.75" thickBot="1" x14ac:dyDescent="0.4">
      <c r="B10" s="82" t="s">
        <v>5</v>
      </c>
      <c r="C10" s="83" t="s">
        <v>26</v>
      </c>
      <c r="D10" s="84">
        <v>2504</v>
      </c>
      <c r="E10" s="85">
        <v>2295</v>
      </c>
      <c r="F10" s="85">
        <v>83</v>
      </c>
      <c r="G10" s="86">
        <f>F10/D10</f>
        <v>3.3146964856230032E-2</v>
      </c>
    </row>
    <row r="11" spans="1:9" ht="25.5" customHeight="1" thickBot="1" x14ac:dyDescent="0.4">
      <c r="B11" s="62" t="s">
        <v>6</v>
      </c>
      <c r="C11" s="63" t="s">
        <v>26</v>
      </c>
      <c r="D11" s="64">
        <f>SUM(D6:D10)</f>
        <v>29820</v>
      </c>
      <c r="E11" s="64">
        <f t="shared" ref="E11:F11" si="1">SUM(E6:E10)</f>
        <v>24751</v>
      </c>
      <c r="F11" s="64">
        <f t="shared" si="1"/>
        <v>5852</v>
      </c>
      <c r="G11" s="65">
        <f>F11/D11</f>
        <v>0.19624413145539907</v>
      </c>
      <c r="I11" s="66"/>
    </row>
    <row r="12" spans="1:9" s="58" customFormat="1" ht="44.25" customHeight="1" x14ac:dyDescent="0.35"/>
    <row r="13" spans="1:9" s="58" customFormat="1" x14ac:dyDescent="0.35">
      <c r="B13" s="58" t="s">
        <v>24</v>
      </c>
    </row>
    <row r="14" spans="1:9" s="58" customFormat="1" x14ac:dyDescent="0.35"/>
    <row r="15" spans="1:9" ht="129.6" customHeight="1" x14ac:dyDescent="0.35">
      <c r="B15" s="59" t="s">
        <v>0</v>
      </c>
      <c r="C15" s="59" t="s">
        <v>7</v>
      </c>
      <c r="D15" s="59" t="s">
        <v>15</v>
      </c>
      <c r="E15" s="59" t="s">
        <v>14</v>
      </c>
      <c r="F15" s="58"/>
      <c r="G15" s="58"/>
    </row>
    <row r="16" spans="1:9" x14ac:dyDescent="0.35">
      <c r="B16" s="59"/>
      <c r="C16" s="59"/>
      <c r="D16" s="59"/>
      <c r="E16" s="59"/>
      <c r="F16" s="58"/>
      <c r="G16" s="58"/>
    </row>
    <row r="17" spans="2:7" x14ac:dyDescent="0.35">
      <c r="B17" s="69" t="s">
        <v>1</v>
      </c>
      <c r="C17" s="69" t="s">
        <v>26</v>
      </c>
      <c r="D17" s="70">
        <v>3523</v>
      </c>
      <c r="E17" s="70">
        <v>3656</v>
      </c>
      <c r="F17" s="58"/>
      <c r="G17" s="58"/>
    </row>
    <row r="18" spans="2:7" x14ac:dyDescent="0.35">
      <c r="B18" s="72" t="s">
        <v>2</v>
      </c>
      <c r="C18" s="72" t="s">
        <v>26</v>
      </c>
      <c r="D18" s="73">
        <v>1379</v>
      </c>
      <c r="E18" s="73">
        <v>1379</v>
      </c>
      <c r="F18" s="58"/>
      <c r="G18" s="58"/>
    </row>
    <row r="19" spans="2:7" x14ac:dyDescent="0.35">
      <c r="B19" s="75" t="s">
        <v>3</v>
      </c>
      <c r="C19" s="75" t="s">
        <v>26</v>
      </c>
      <c r="D19" s="76">
        <v>3731</v>
      </c>
      <c r="E19" s="76">
        <v>3322</v>
      </c>
      <c r="F19" s="58"/>
      <c r="G19" s="58"/>
    </row>
    <row r="20" spans="2:7" x14ac:dyDescent="0.35">
      <c r="B20" s="78" t="s">
        <v>4</v>
      </c>
      <c r="C20" s="78" t="s">
        <v>26</v>
      </c>
      <c r="D20" s="79">
        <v>3840</v>
      </c>
      <c r="E20" s="80">
        <v>3213</v>
      </c>
      <c r="F20" s="58"/>
      <c r="G20" s="58"/>
    </row>
    <row r="21" spans="2:7" ht="21.75" thickBot="1" x14ac:dyDescent="0.4">
      <c r="B21" s="82" t="s">
        <v>5</v>
      </c>
      <c r="C21" s="83" t="s">
        <v>26</v>
      </c>
      <c r="D21" s="84">
        <v>1119</v>
      </c>
      <c r="E21" s="85">
        <v>997</v>
      </c>
      <c r="F21" s="58"/>
      <c r="G21" s="58"/>
    </row>
    <row r="22" spans="2:7" ht="21.75" thickBot="1" x14ac:dyDescent="0.4">
      <c r="B22" s="62" t="s">
        <v>6</v>
      </c>
      <c r="C22" s="63" t="s">
        <v>26</v>
      </c>
      <c r="D22" s="64">
        <f t="shared" ref="D22:E22" si="2">SUM(D17:D21)</f>
        <v>13592</v>
      </c>
      <c r="E22" s="64">
        <f t="shared" si="2"/>
        <v>12567</v>
      </c>
      <c r="F22" s="68"/>
      <c r="G22" s="58"/>
    </row>
    <row r="23" spans="2:7" s="58" customFormat="1" x14ac:dyDescent="0.35"/>
    <row r="25" spans="2:7" x14ac:dyDescent="0.35">
      <c r="B25" s="67" t="s">
        <v>18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3FF82-5B83-4A09-B81C-277015BFBC3B}">
  <dimension ref="A1:I25"/>
  <sheetViews>
    <sheetView zoomScale="70" zoomScaleNormal="70" workbookViewId="0">
      <selection activeCell="G18" sqref="G18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22</v>
      </c>
    </row>
    <row r="3" spans="1:9" s="58" customFormat="1" x14ac:dyDescent="0.35"/>
    <row r="4" spans="1:9" s="61" customFormat="1" ht="198" customHeight="1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16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27</v>
      </c>
      <c r="D6" s="70">
        <v>965</v>
      </c>
      <c r="E6" s="70">
        <v>913</v>
      </c>
      <c r="F6" s="70">
        <v>172</v>
      </c>
      <c r="G6" s="71">
        <f t="shared" ref="G6:G8" si="0">F6/D6</f>
        <v>0.17823834196891192</v>
      </c>
    </row>
    <row r="7" spans="1:9" x14ac:dyDescent="0.35">
      <c r="B7" s="72" t="s">
        <v>2</v>
      </c>
      <c r="C7" s="72" t="s">
        <v>27</v>
      </c>
      <c r="D7" s="73">
        <v>379</v>
      </c>
      <c r="E7" s="73">
        <v>378</v>
      </c>
      <c r="F7" s="73">
        <v>12</v>
      </c>
      <c r="G7" s="74">
        <f t="shared" si="0"/>
        <v>3.1662269129287601E-2</v>
      </c>
    </row>
    <row r="8" spans="1:9" x14ac:dyDescent="0.35">
      <c r="B8" s="75" t="s">
        <v>3</v>
      </c>
      <c r="C8" s="75" t="s">
        <v>28</v>
      </c>
      <c r="D8" s="76">
        <v>966</v>
      </c>
      <c r="E8" s="76">
        <v>667</v>
      </c>
      <c r="F8" s="76">
        <v>230</v>
      </c>
      <c r="G8" s="77">
        <f t="shared" si="0"/>
        <v>0.23809523809523808</v>
      </c>
    </row>
    <row r="9" spans="1:9" x14ac:dyDescent="0.35">
      <c r="B9" s="78" t="s">
        <v>4</v>
      </c>
      <c r="C9" s="78" t="s">
        <v>28</v>
      </c>
      <c r="D9" s="79">
        <v>900</v>
      </c>
      <c r="E9" s="80">
        <v>805</v>
      </c>
      <c r="F9" s="80">
        <v>472</v>
      </c>
      <c r="G9" s="81">
        <f>F9/D9</f>
        <v>0.52444444444444449</v>
      </c>
    </row>
    <row r="10" spans="1:9" ht="21.75" thickBot="1" x14ac:dyDescent="0.4">
      <c r="B10" s="82" t="s">
        <v>5</v>
      </c>
      <c r="C10" s="83" t="s">
        <v>28</v>
      </c>
      <c r="D10" s="84">
        <v>347</v>
      </c>
      <c r="E10" s="85">
        <v>316</v>
      </c>
      <c r="F10" s="85">
        <v>27</v>
      </c>
      <c r="G10" s="86">
        <f>F10/D10</f>
        <v>7.7809798270893377E-2</v>
      </c>
    </row>
    <row r="11" spans="1:9" ht="25.5" customHeight="1" thickBot="1" x14ac:dyDescent="0.4">
      <c r="B11" s="62" t="s">
        <v>6</v>
      </c>
      <c r="C11" s="63" t="s">
        <v>28</v>
      </c>
      <c r="D11" s="64">
        <f>SUM(D6:D10)</f>
        <v>3557</v>
      </c>
      <c r="E11" s="64">
        <f t="shared" ref="E11:F11" si="1">SUM(E6:E10)</f>
        <v>3079</v>
      </c>
      <c r="F11" s="64">
        <f t="shared" si="1"/>
        <v>913</v>
      </c>
      <c r="G11" s="65">
        <f>F11/D11</f>
        <v>0.25667697497891484</v>
      </c>
      <c r="I11" s="66"/>
    </row>
    <row r="12" spans="1:9" s="58" customFormat="1" ht="44.25" customHeight="1" x14ac:dyDescent="0.35"/>
    <row r="13" spans="1:9" s="58" customFormat="1" x14ac:dyDescent="0.35">
      <c r="B13" s="58" t="s">
        <v>24</v>
      </c>
    </row>
    <row r="14" spans="1:9" s="58" customFormat="1" x14ac:dyDescent="0.35"/>
    <row r="15" spans="1:9" ht="129.6" customHeight="1" x14ac:dyDescent="0.35">
      <c r="B15" s="59" t="s">
        <v>0</v>
      </c>
      <c r="C15" s="59" t="s">
        <v>7</v>
      </c>
      <c r="D15" s="59" t="s">
        <v>15</v>
      </c>
      <c r="E15" s="59" t="s">
        <v>14</v>
      </c>
      <c r="F15" s="58"/>
      <c r="G15" s="58"/>
    </row>
    <row r="16" spans="1:9" x14ac:dyDescent="0.35">
      <c r="B16" s="59"/>
      <c r="C16" s="59"/>
      <c r="D16" s="59"/>
      <c r="E16" s="59"/>
      <c r="F16" s="58"/>
      <c r="G16" s="58"/>
    </row>
    <row r="17" spans="2:7" x14ac:dyDescent="0.35">
      <c r="B17" s="69" t="s">
        <v>1</v>
      </c>
      <c r="C17" s="69" t="s">
        <v>28</v>
      </c>
      <c r="D17" s="70">
        <v>599</v>
      </c>
      <c r="E17" s="70">
        <v>575</v>
      </c>
      <c r="F17" s="58"/>
      <c r="G17" s="58"/>
    </row>
    <row r="18" spans="2:7" x14ac:dyDescent="0.35">
      <c r="B18" s="72" t="s">
        <v>2</v>
      </c>
      <c r="C18" s="72" t="s">
        <v>28</v>
      </c>
      <c r="D18" s="73">
        <v>379</v>
      </c>
      <c r="E18" s="73">
        <v>379</v>
      </c>
      <c r="F18" s="58"/>
      <c r="G18" s="58"/>
    </row>
    <row r="19" spans="2:7" x14ac:dyDescent="0.35">
      <c r="B19" s="75" t="s">
        <v>3</v>
      </c>
      <c r="C19" s="75" t="s">
        <v>28</v>
      </c>
      <c r="D19" s="76">
        <v>778</v>
      </c>
      <c r="E19" s="76">
        <v>735</v>
      </c>
      <c r="F19" s="58"/>
      <c r="G19" s="58"/>
    </row>
    <row r="20" spans="2:7" x14ac:dyDescent="0.35">
      <c r="B20" s="78" t="s">
        <v>4</v>
      </c>
      <c r="C20" s="78" t="s">
        <v>28</v>
      </c>
      <c r="D20" s="79">
        <v>818</v>
      </c>
      <c r="E20" s="80">
        <v>607</v>
      </c>
      <c r="F20" s="58"/>
      <c r="G20" s="58"/>
    </row>
    <row r="21" spans="2:7" ht="21.75" thickBot="1" x14ac:dyDescent="0.4">
      <c r="B21" s="82" t="s">
        <v>5</v>
      </c>
      <c r="C21" s="83" t="s">
        <v>28</v>
      </c>
      <c r="D21" s="84">
        <v>283</v>
      </c>
      <c r="E21" s="85">
        <v>211</v>
      </c>
      <c r="F21" s="58"/>
      <c r="G21" s="58"/>
    </row>
    <row r="22" spans="2:7" ht="21.75" thickBot="1" x14ac:dyDescent="0.4">
      <c r="B22" s="62" t="s">
        <v>6</v>
      </c>
      <c r="C22" s="63" t="s">
        <v>28</v>
      </c>
      <c r="D22" s="64">
        <f t="shared" ref="D22:E22" si="2">SUM(D17:D21)</f>
        <v>2857</v>
      </c>
      <c r="E22" s="64">
        <f t="shared" si="2"/>
        <v>2507</v>
      </c>
      <c r="F22" s="68"/>
      <c r="G22" s="58"/>
    </row>
    <row r="23" spans="2:7" s="58" customFormat="1" x14ac:dyDescent="0.35"/>
    <row r="25" spans="2:7" x14ac:dyDescent="0.35">
      <c r="B25" s="67" t="s">
        <v>18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A87D3-4D98-4969-8218-0183D5FCC497}">
  <sheetPr>
    <tabColor rgb="FF00B0F0"/>
  </sheetPr>
  <dimension ref="A1:K26"/>
  <sheetViews>
    <sheetView zoomScale="70" zoomScaleNormal="70" workbookViewId="0">
      <selection activeCell="G11" sqref="G11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21.25" customHeight="1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11" x14ac:dyDescent="0.35">
      <c r="B6" s="69" t="s">
        <v>1</v>
      </c>
      <c r="C6" s="69" t="s">
        <v>26</v>
      </c>
      <c r="D6" s="70">
        <v>8078</v>
      </c>
      <c r="E6" s="70">
        <v>6634</v>
      </c>
      <c r="F6" s="70">
        <v>857</v>
      </c>
      <c r="G6" s="87">
        <f>F6/(F6+E6)</f>
        <v>0.1144039514083567</v>
      </c>
      <c r="J6" s="66">
        <f>F6+E6</f>
        <v>7491</v>
      </c>
      <c r="K6" s="95">
        <f>F6/J6</f>
        <v>0.1144039514083567</v>
      </c>
    </row>
    <row r="7" spans="1:11" x14ac:dyDescent="0.35">
      <c r="B7" s="72" t="s">
        <v>2</v>
      </c>
      <c r="C7" s="72" t="s">
        <v>26</v>
      </c>
      <c r="D7" s="73">
        <v>2450</v>
      </c>
      <c r="E7" s="73">
        <v>2354</v>
      </c>
      <c r="F7" s="73">
        <v>96</v>
      </c>
      <c r="G7" s="88">
        <f t="shared" ref="G7:G11" si="0">F7/(F7+E7)</f>
        <v>3.9183673469387753E-2</v>
      </c>
      <c r="J7" s="66">
        <f t="shared" ref="J7:J11" si="1">F7+E7</f>
        <v>2450</v>
      </c>
      <c r="K7" s="95">
        <f t="shared" ref="K7:K11" si="2">F7/J7</f>
        <v>3.9183673469387753E-2</v>
      </c>
    </row>
    <row r="8" spans="1:11" x14ac:dyDescent="0.35">
      <c r="B8" s="75" t="s">
        <v>3</v>
      </c>
      <c r="C8" s="75" t="s">
        <v>26</v>
      </c>
      <c r="D8" s="76">
        <v>8866</v>
      </c>
      <c r="E8" s="76">
        <v>7275</v>
      </c>
      <c r="F8" s="76">
        <v>2153</v>
      </c>
      <c r="G8" s="89">
        <f t="shared" si="0"/>
        <v>0.22836232498939329</v>
      </c>
      <c r="J8" s="66">
        <f t="shared" si="1"/>
        <v>9428</v>
      </c>
      <c r="K8" s="95">
        <f t="shared" si="2"/>
        <v>0.22836232498939329</v>
      </c>
    </row>
    <row r="9" spans="1:11" x14ac:dyDescent="0.35">
      <c r="B9" s="78" t="s">
        <v>4</v>
      </c>
      <c r="C9" s="78" t="s">
        <v>26</v>
      </c>
      <c r="D9" s="79">
        <v>7922</v>
      </c>
      <c r="E9" s="80">
        <v>6193</v>
      </c>
      <c r="F9" s="80">
        <v>2663</v>
      </c>
      <c r="G9" s="93">
        <f t="shared" si="0"/>
        <v>0.30070009033423667</v>
      </c>
      <c r="J9" s="66">
        <f t="shared" si="1"/>
        <v>8856</v>
      </c>
      <c r="K9" s="95">
        <f t="shared" si="2"/>
        <v>0.30070009033423667</v>
      </c>
    </row>
    <row r="10" spans="1:11" ht="21.75" thickBot="1" x14ac:dyDescent="0.4">
      <c r="B10" s="82" t="s">
        <v>5</v>
      </c>
      <c r="C10" s="83" t="s">
        <v>26</v>
      </c>
      <c r="D10" s="84">
        <v>2504</v>
      </c>
      <c r="E10" s="85">
        <v>2295</v>
      </c>
      <c r="F10" s="85">
        <v>83</v>
      </c>
      <c r="G10" s="94">
        <f t="shared" si="0"/>
        <v>3.4903280067283431E-2</v>
      </c>
      <c r="J10" s="66">
        <f t="shared" si="1"/>
        <v>2378</v>
      </c>
      <c r="K10" s="95">
        <f t="shared" si="2"/>
        <v>3.4903280067283431E-2</v>
      </c>
    </row>
    <row r="11" spans="1:11" ht="25.5" customHeight="1" thickBot="1" x14ac:dyDescent="0.4">
      <c r="B11" s="62" t="s">
        <v>6</v>
      </c>
      <c r="C11" s="63" t="s">
        <v>26</v>
      </c>
      <c r="D11" s="64">
        <f>SUM(D6:D10)</f>
        <v>29820</v>
      </c>
      <c r="E11" s="64">
        <f t="shared" ref="E11:F11" si="3">SUM(E6:E10)</f>
        <v>24751</v>
      </c>
      <c r="F11" s="64">
        <f t="shared" si="3"/>
        <v>5852</v>
      </c>
      <c r="G11" s="92">
        <f t="shared" si="0"/>
        <v>0.19122308270431004</v>
      </c>
      <c r="I11" s="66"/>
      <c r="J11" s="66">
        <f t="shared" si="1"/>
        <v>30603</v>
      </c>
      <c r="K11" s="95">
        <f t="shared" si="2"/>
        <v>0.19122308270431004</v>
      </c>
    </row>
    <row r="12" spans="1:11" ht="25.5" customHeight="1" x14ac:dyDescent="0.35">
      <c r="B12" s="116"/>
      <c r="C12" s="116"/>
      <c r="D12" s="116"/>
      <c r="E12" s="116"/>
      <c r="F12" s="116"/>
      <c r="G12" s="116"/>
      <c r="I12" s="66"/>
    </row>
    <row r="13" spans="1:11" s="58" customFormat="1" ht="1.5" customHeight="1" x14ac:dyDescent="0.35">
      <c r="B13" s="117"/>
      <c r="C13" s="117"/>
      <c r="D13" s="117"/>
      <c r="E13" s="117"/>
      <c r="F13" s="117"/>
      <c r="G13" s="117"/>
    </row>
    <row r="14" spans="1:11" s="58" customFormat="1" ht="55.5" customHeight="1" x14ac:dyDescent="0.35">
      <c r="B14" s="58" t="s">
        <v>30</v>
      </c>
    </row>
    <row r="15" spans="1:11" s="58" customFormat="1" x14ac:dyDescent="0.35"/>
    <row r="16" spans="1:11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ht="8.25" customHeight="1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26</v>
      </c>
      <c r="D18" s="70">
        <v>3523</v>
      </c>
      <c r="E18" s="70">
        <v>3656</v>
      </c>
      <c r="F18" s="58"/>
      <c r="G18" s="58"/>
    </row>
    <row r="19" spans="2:7" x14ac:dyDescent="0.35">
      <c r="B19" s="72" t="s">
        <v>2</v>
      </c>
      <c r="C19" s="72" t="s">
        <v>26</v>
      </c>
      <c r="D19" s="73">
        <v>1379</v>
      </c>
      <c r="E19" s="73">
        <v>1379</v>
      </c>
      <c r="F19" s="58"/>
      <c r="G19" s="58"/>
    </row>
    <row r="20" spans="2:7" x14ac:dyDescent="0.35">
      <c r="B20" s="75" t="s">
        <v>3</v>
      </c>
      <c r="C20" s="75" t="s">
        <v>26</v>
      </c>
      <c r="D20" s="76">
        <v>3731</v>
      </c>
      <c r="E20" s="76">
        <v>3322</v>
      </c>
      <c r="F20" s="58"/>
      <c r="G20" s="58"/>
    </row>
    <row r="21" spans="2:7" x14ac:dyDescent="0.35">
      <c r="B21" s="78" t="s">
        <v>4</v>
      </c>
      <c r="C21" s="78" t="s">
        <v>26</v>
      </c>
      <c r="D21" s="79">
        <v>3257</v>
      </c>
      <c r="E21" s="80">
        <v>3194</v>
      </c>
      <c r="F21" s="58"/>
      <c r="G21" s="58"/>
    </row>
    <row r="22" spans="2:7" ht="21.75" thickBot="1" x14ac:dyDescent="0.4">
      <c r="B22" s="82" t="s">
        <v>5</v>
      </c>
      <c r="C22" s="83" t="s">
        <v>26</v>
      </c>
      <c r="D22" s="84">
        <v>1119</v>
      </c>
      <c r="E22" s="85">
        <v>997</v>
      </c>
      <c r="F22" s="58"/>
      <c r="G22" s="58"/>
    </row>
    <row r="23" spans="2:7" ht="21.75" thickBot="1" x14ac:dyDescent="0.4">
      <c r="B23" s="62" t="s">
        <v>6</v>
      </c>
      <c r="C23" s="63" t="s">
        <v>26</v>
      </c>
      <c r="D23" s="64">
        <f t="shared" ref="D23:E23" si="4">SUM(D18:D22)</f>
        <v>13009</v>
      </c>
      <c r="E23" s="64">
        <f t="shared" si="4"/>
        <v>12548</v>
      </c>
      <c r="F23" s="68"/>
      <c r="G23" s="58"/>
    </row>
    <row r="24" spans="2:7" s="58" customFormat="1" ht="21" customHeight="1" x14ac:dyDescent="0.35"/>
    <row r="25" spans="2:7" ht="151.5" customHeight="1" x14ac:dyDescent="0.35">
      <c r="B25" s="118" t="s">
        <v>33</v>
      </c>
      <c r="C25" s="118"/>
      <c r="D25" s="118"/>
      <c r="E25" s="118"/>
      <c r="F25" s="118"/>
      <c r="G25" s="118"/>
    </row>
    <row r="26" spans="2:7" x14ac:dyDescent="0.35">
      <c r="B26" s="67" t="s">
        <v>18</v>
      </c>
    </row>
  </sheetData>
  <mergeCells count="2">
    <mergeCell ref="B12:G13"/>
    <mergeCell ref="B25:G2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F0B4-F45F-45DB-9C7F-DD8AFDF07784}">
  <sheetPr>
    <tabColor theme="9"/>
  </sheetPr>
  <dimension ref="A1:I26"/>
  <sheetViews>
    <sheetView zoomScale="70" zoomScaleNormal="70" workbookViewId="0">
      <selection activeCell="H17" sqref="H17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27</v>
      </c>
      <c r="D6" s="70">
        <v>965</v>
      </c>
      <c r="E6" s="70">
        <v>913</v>
      </c>
      <c r="F6" s="70">
        <v>172</v>
      </c>
      <c r="G6" s="87">
        <f>F6/(F6+E6)</f>
        <v>0.15852534562211981</v>
      </c>
    </row>
    <row r="7" spans="1:9" x14ac:dyDescent="0.35">
      <c r="B7" s="72" t="s">
        <v>2</v>
      </c>
      <c r="C7" s="72" t="s">
        <v>27</v>
      </c>
      <c r="D7" s="73">
        <v>379</v>
      </c>
      <c r="E7" s="73">
        <v>378</v>
      </c>
      <c r="F7" s="73">
        <v>12</v>
      </c>
      <c r="G7" s="88">
        <f t="shared" ref="G7:G11" si="0">F7/(F7+E7)</f>
        <v>3.0769230769230771E-2</v>
      </c>
    </row>
    <row r="8" spans="1:9" x14ac:dyDescent="0.35">
      <c r="B8" s="75" t="s">
        <v>3</v>
      </c>
      <c r="C8" s="75" t="s">
        <v>31</v>
      </c>
      <c r="D8" s="76">
        <v>966</v>
      </c>
      <c r="E8" s="76">
        <v>667</v>
      </c>
      <c r="F8" s="76">
        <v>230</v>
      </c>
      <c r="G8" s="89">
        <f t="shared" si="0"/>
        <v>0.25641025641025639</v>
      </c>
    </row>
    <row r="9" spans="1:9" x14ac:dyDescent="0.35">
      <c r="B9" s="78" t="s">
        <v>4</v>
      </c>
      <c r="C9" s="78" t="s">
        <v>31</v>
      </c>
      <c r="D9" s="79">
        <v>900</v>
      </c>
      <c r="E9" s="80">
        <v>805</v>
      </c>
      <c r="F9" s="80">
        <v>472</v>
      </c>
      <c r="G9" s="90">
        <f t="shared" si="0"/>
        <v>0.36961628817541115</v>
      </c>
    </row>
    <row r="10" spans="1:9" ht="21.75" thickBot="1" x14ac:dyDescent="0.4">
      <c r="B10" s="82" t="s">
        <v>5</v>
      </c>
      <c r="C10" s="83" t="s">
        <v>31</v>
      </c>
      <c r="D10" s="84">
        <v>347</v>
      </c>
      <c r="E10" s="85">
        <v>316</v>
      </c>
      <c r="F10" s="85">
        <v>27</v>
      </c>
      <c r="G10" s="91">
        <f t="shared" si="0"/>
        <v>7.8717201166180764E-2</v>
      </c>
    </row>
    <row r="11" spans="1:9" ht="30.75" customHeight="1" thickBot="1" x14ac:dyDescent="0.4">
      <c r="B11" s="62" t="s">
        <v>6</v>
      </c>
      <c r="C11" s="63" t="s">
        <v>31</v>
      </c>
      <c r="D11" s="64">
        <f>SUM(D6:D10)</f>
        <v>3557</v>
      </c>
      <c r="E11" s="64">
        <f t="shared" ref="E11:F11" si="1">SUM(E6:E10)</f>
        <v>3079</v>
      </c>
      <c r="F11" s="64">
        <f t="shared" si="1"/>
        <v>913</v>
      </c>
      <c r="G11" s="92">
        <f t="shared" si="0"/>
        <v>0.22870741482965931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31</v>
      </c>
      <c r="D18" s="70">
        <v>599</v>
      </c>
      <c r="E18" s="70">
        <v>575</v>
      </c>
      <c r="F18" s="58"/>
      <c r="G18" s="58"/>
    </row>
    <row r="19" spans="2:7" x14ac:dyDescent="0.35">
      <c r="B19" s="72" t="s">
        <v>2</v>
      </c>
      <c r="C19" s="72" t="s">
        <v>31</v>
      </c>
      <c r="D19" s="73">
        <v>379</v>
      </c>
      <c r="E19" s="73">
        <v>379</v>
      </c>
      <c r="F19" s="58"/>
      <c r="G19" s="58"/>
    </row>
    <row r="20" spans="2:7" x14ac:dyDescent="0.35">
      <c r="B20" s="75" t="s">
        <v>3</v>
      </c>
      <c r="C20" s="75" t="s">
        <v>31</v>
      </c>
      <c r="D20" s="76">
        <v>778</v>
      </c>
      <c r="E20" s="76">
        <v>735</v>
      </c>
      <c r="F20" s="58"/>
      <c r="G20" s="58"/>
    </row>
    <row r="21" spans="2:7" x14ac:dyDescent="0.35">
      <c r="B21" s="78" t="s">
        <v>4</v>
      </c>
      <c r="C21" s="78" t="s">
        <v>31</v>
      </c>
      <c r="D21" s="79">
        <v>704</v>
      </c>
      <c r="E21" s="80">
        <v>607</v>
      </c>
      <c r="F21" s="58"/>
      <c r="G21" s="58"/>
    </row>
    <row r="22" spans="2:7" ht="21.75" thickBot="1" x14ac:dyDescent="0.4">
      <c r="B22" s="82" t="s">
        <v>5</v>
      </c>
      <c r="C22" s="83" t="s">
        <v>31</v>
      </c>
      <c r="D22" s="84">
        <v>283</v>
      </c>
      <c r="E22" s="85">
        <v>211</v>
      </c>
      <c r="F22" s="58"/>
      <c r="G22" s="58"/>
    </row>
    <row r="23" spans="2:7" ht="21.75" thickBot="1" x14ac:dyDescent="0.4">
      <c r="B23" s="62" t="s">
        <v>6</v>
      </c>
      <c r="C23" s="63" t="s">
        <v>31</v>
      </c>
      <c r="D23" s="64">
        <f t="shared" ref="D23:E23" si="2">SUM(D18:D22)</f>
        <v>2743</v>
      </c>
      <c r="E23" s="64">
        <f t="shared" si="2"/>
        <v>2507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73AB0-C80B-4D7C-8F0E-8C4C5238833B}">
  <sheetPr>
    <tabColor theme="9"/>
  </sheetPr>
  <dimension ref="A1:I26"/>
  <sheetViews>
    <sheetView zoomScale="70" zoomScaleNormal="70" workbookViewId="0">
      <selection activeCell="I16" sqref="I16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34</v>
      </c>
      <c r="D6" s="70">
        <v>2169</v>
      </c>
      <c r="E6" s="70">
        <v>1834</v>
      </c>
      <c r="F6" s="70">
        <v>310</v>
      </c>
      <c r="G6" s="87">
        <f>F6/(F6+E6)</f>
        <v>0.14458955223880596</v>
      </c>
    </row>
    <row r="7" spans="1:9" x14ac:dyDescent="0.35">
      <c r="B7" s="72" t="s">
        <v>2</v>
      </c>
      <c r="C7" s="72" t="s">
        <v>34</v>
      </c>
      <c r="D7" s="73">
        <v>837</v>
      </c>
      <c r="E7" s="73">
        <v>670</v>
      </c>
      <c r="F7" s="73">
        <v>28</v>
      </c>
      <c r="G7" s="88">
        <f t="shared" ref="G7:G11" si="0">F7/(F7+E7)</f>
        <v>4.0114613180515762E-2</v>
      </c>
    </row>
    <row r="8" spans="1:9" x14ac:dyDescent="0.35">
      <c r="B8" s="75" t="s">
        <v>3</v>
      </c>
      <c r="C8" s="75" t="s">
        <v>34</v>
      </c>
      <c r="D8" s="76">
        <v>2434</v>
      </c>
      <c r="E8" s="76">
        <v>1454</v>
      </c>
      <c r="F8" s="76">
        <v>663</v>
      </c>
      <c r="G8" s="89">
        <f t="shared" si="0"/>
        <v>0.31317902692489374</v>
      </c>
    </row>
    <row r="9" spans="1:9" x14ac:dyDescent="0.35">
      <c r="B9" s="78" t="s">
        <v>4</v>
      </c>
      <c r="C9" s="78" t="s">
        <v>34</v>
      </c>
      <c r="D9" s="79">
        <v>2185</v>
      </c>
      <c r="E9" s="80">
        <v>1767</v>
      </c>
      <c r="F9" s="80">
        <v>974</v>
      </c>
      <c r="G9" s="90">
        <f t="shared" si="0"/>
        <v>0.35534476468442172</v>
      </c>
    </row>
    <row r="10" spans="1:9" ht="21.75" thickBot="1" x14ac:dyDescent="0.4">
      <c r="B10" s="82" t="s">
        <v>5</v>
      </c>
      <c r="C10" s="83" t="s">
        <v>34</v>
      </c>
      <c r="D10" s="84">
        <v>759</v>
      </c>
      <c r="E10" s="85">
        <v>647</v>
      </c>
      <c r="F10" s="85">
        <v>45</v>
      </c>
      <c r="G10" s="91">
        <f t="shared" si="0"/>
        <v>6.5028901734104042E-2</v>
      </c>
    </row>
    <row r="11" spans="1:9" ht="30.75" customHeight="1" thickBot="1" x14ac:dyDescent="0.4">
      <c r="B11" s="62" t="s">
        <v>6</v>
      </c>
      <c r="C11" s="63" t="s">
        <v>34</v>
      </c>
      <c r="D11" s="64">
        <f>SUM(D6:D10)</f>
        <v>8384</v>
      </c>
      <c r="E11" s="64">
        <f t="shared" ref="E11:F11" si="1">SUM(E6:E10)</f>
        <v>6372</v>
      </c>
      <c r="F11" s="64">
        <f t="shared" si="1"/>
        <v>2020</v>
      </c>
      <c r="G11" s="92">
        <f t="shared" si="0"/>
        <v>0.24070543374642517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34</v>
      </c>
      <c r="D18" s="70">
        <v>1489</v>
      </c>
      <c r="E18" s="70">
        <v>1393</v>
      </c>
      <c r="F18" s="58"/>
      <c r="G18" s="58"/>
    </row>
    <row r="19" spans="2:7" x14ac:dyDescent="0.35">
      <c r="B19" s="72" t="s">
        <v>2</v>
      </c>
      <c r="C19" s="72" t="s">
        <v>34</v>
      </c>
      <c r="D19" s="73">
        <v>633</v>
      </c>
      <c r="E19" s="73">
        <v>633</v>
      </c>
      <c r="F19" s="58"/>
      <c r="G19" s="58"/>
    </row>
    <row r="20" spans="2:7" x14ac:dyDescent="0.35">
      <c r="B20" s="75" t="s">
        <v>3</v>
      </c>
      <c r="C20" s="75" t="s">
        <v>34</v>
      </c>
      <c r="D20" s="76">
        <v>1927</v>
      </c>
      <c r="E20" s="76">
        <v>1724</v>
      </c>
      <c r="F20" s="58"/>
      <c r="G20" s="58"/>
    </row>
    <row r="21" spans="2:7" x14ac:dyDescent="0.35">
      <c r="B21" s="78" t="s">
        <v>4</v>
      </c>
      <c r="C21" s="78" t="s">
        <v>34</v>
      </c>
      <c r="D21" s="79">
        <v>1533</v>
      </c>
      <c r="E21" s="80">
        <v>1317</v>
      </c>
      <c r="F21" s="58"/>
      <c r="G21" s="58"/>
    </row>
    <row r="22" spans="2:7" ht="21.75" thickBot="1" x14ac:dyDescent="0.4">
      <c r="B22" s="82" t="s">
        <v>5</v>
      </c>
      <c r="C22" s="83" t="s">
        <v>34</v>
      </c>
      <c r="D22" s="84">
        <v>646</v>
      </c>
      <c r="E22" s="85">
        <v>472</v>
      </c>
      <c r="F22" s="58"/>
      <c r="G22" s="58"/>
    </row>
    <row r="23" spans="2:7" ht="21.75" thickBot="1" x14ac:dyDescent="0.4">
      <c r="B23" s="62" t="s">
        <v>6</v>
      </c>
      <c r="C23" s="63" t="s">
        <v>34</v>
      </c>
      <c r="D23" s="64">
        <f t="shared" ref="D23:E23" si="2">SUM(D18:D22)</f>
        <v>6228</v>
      </c>
      <c r="E23" s="64">
        <f t="shared" si="2"/>
        <v>5539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DB84E-5DDF-4C72-9FFE-E14ECF1ADBD5}">
  <sheetPr>
    <tabColor theme="9"/>
  </sheetPr>
  <dimension ref="A1:I26"/>
  <sheetViews>
    <sheetView zoomScale="70" zoomScaleNormal="70" workbookViewId="0">
      <selection activeCell="H20" sqref="H20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35</v>
      </c>
      <c r="D6" s="70">
        <v>2706</v>
      </c>
      <c r="E6" s="70">
        <v>2372</v>
      </c>
      <c r="F6" s="70">
        <v>419</v>
      </c>
      <c r="G6" s="87">
        <f>F6/(F6+E6)</f>
        <v>0.15012540308133285</v>
      </c>
    </row>
    <row r="7" spans="1:9" x14ac:dyDescent="0.35">
      <c r="B7" s="72" t="s">
        <v>2</v>
      </c>
      <c r="C7" s="72" t="s">
        <v>35</v>
      </c>
      <c r="D7" s="73">
        <v>1120</v>
      </c>
      <c r="E7" s="73">
        <v>826</v>
      </c>
      <c r="F7" s="73">
        <v>41</v>
      </c>
      <c r="G7" s="88">
        <f t="shared" ref="G7:G11" si="0">F7/(F7+E7)</f>
        <v>4.7289504036908882E-2</v>
      </c>
    </row>
    <row r="8" spans="1:9" x14ac:dyDescent="0.35">
      <c r="B8" s="75" t="s">
        <v>3</v>
      </c>
      <c r="C8" s="75" t="s">
        <v>35</v>
      </c>
      <c r="D8" s="76">
        <v>3220</v>
      </c>
      <c r="E8" s="76">
        <v>1966</v>
      </c>
      <c r="F8" s="76">
        <v>935</v>
      </c>
      <c r="G8" s="89">
        <f t="shared" si="0"/>
        <v>0.32230265425715271</v>
      </c>
    </row>
    <row r="9" spans="1:9" x14ac:dyDescent="0.35">
      <c r="B9" s="78" t="s">
        <v>4</v>
      </c>
      <c r="C9" s="78" t="s">
        <v>35</v>
      </c>
      <c r="D9" s="79">
        <v>2868</v>
      </c>
      <c r="E9" s="80">
        <v>2166</v>
      </c>
      <c r="F9" s="80">
        <v>1202</v>
      </c>
      <c r="G9" s="90">
        <f t="shared" si="0"/>
        <v>0.35688836104513066</v>
      </c>
    </row>
    <row r="10" spans="1:9" ht="21.75" thickBot="1" x14ac:dyDescent="0.4">
      <c r="B10" s="82" t="s">
        <v>5</v>
      </c>
      <c r="C10" s="83" t="s">
        <v>35</v>
      </c>
      <c r="D10" s="84">
        <v>1036</v>
      </c>
      <c r="E10" s="85">
        <v>816</v>
      </c>
      <c r="F10" s="85">
        <v>70</v>
      </c>
      <c r="G10" s="91">
        <f t="shared" si="0"/>
        <v>7.900677200902935E-2</v>
      </c>
    </row>
    <row r="11" spans="1:9" ht="30.75" customHeight="1" thickBot="1" x14ac:dyDescent="0.4">
      <c r="B11" s="62" t="s">
        <v>6</v>
      </c>
      <c r="C11" s="63" t="s">
        <v>35</v>
      </c>
      <c r="D11" s="64">
        <f>SUM(D6:D10)</f>
        <v>10950</v>
      </c>
      <c r="E11" s="64">
        <f t="shared" ref="E11:F11" si="1">SUM(E6:E10)</f>
        <v>8146</v>
      </c>
      <c r="F11" s="64">
        <f t="shared" si="1"/>
        <v>2667</v>
      </c>
      <c r="G11" s="92">
        <f t="shared" si="0"/>
        <v>0.24664755387034126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35</v>
      </c>
      <c r="D18" s="70">
        <v>1959</v>
      </c>
      <c r="E18" s="70">
        <v>1861</v>
      </c>
      <c r="F18" s="58"/>
      <c r="G18" s="58"/>
    </row>
    <row r="19" spans="2:7" x14ac:dyDescent="0.35">
      <c r="B19" s="72" t="s">
        <v>2</v>
      </c>
      <c r="C19" s="72" t="s">
        <v>35</v>
      </c>
      <c r="D19" s="73">
        <v>791</v>
      </c>
      <c r="E19" s="73">
        <v>791</v>
      </c>
      <c r="F19" s="58"/>
      <c r="G19" s="58"/>
    </row>
    <row r="20" spans="2:7" x14ac:dyDescent="0.35">
      <c r="B20" s="75" t="s">
        <v>3</v>
      </c>
      <c r="C20" s="75" t="s">
        <v>35</v>
      </c>
      <c r="D20" s="76">
        <v>2574</v>
      </c>
      <c r="E20" s="76">
        <v>2273</v>
      </c>
      <c r="F20" s="58"/>
      <c r="G20" s="58"/>
    </row>
    <row r="21" spans="2:7" x14ac:dyDescent="0.35">
      <c r="B21" s="78" t="s">
        <v>4</v>
      </c>
      <c r="C21" s="78" t="s">
        <v>35</v>
      </c>
      <c r="D21" s="79">
        <v>1918</v>
      </c>
      <c r="E21" s="80">
        <v>1649</v>
      </c>
      <c r="F21" s="58"/>
      <c r="G21" s="58"/>
    </row>
    <row r="22" spans="2:7" ht="21.75" thickBot="1" x14ac:dyDescent="0.4">
      <c r="B22" s="82" t="s">
        <v>5</v>
      </c>
      <c r="C22" s="83" t="s">
        <v>35</v>
      </c>
      <c r="D22" s="84">
        <v>836</v>
      </c>
      <c r="E22" s="85">
        <v>648</v>
      </c>
      <c r="F22" s="58"/>
      <c r="G22" s="58"/>
    </row>
    <row r="23" spans="2:7" ht="21.75" thickBot="1" x14ac:dyDescent="0.4">
      <c r="B23" s="62" t="s">
        <v>6</v>
      </c>
      <c r="C23" s="63" t="s">
        <v>35</v>
      </c>
      <c r="D23" s="64">
        <f t="shared" ref="D23:E23" si="2">SUM(D18:D22)</f>
        <v>8078</v>
      </c>
      <c r="E23" s="64">
        <f t="shared" si="2"/>
        <v>7222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39</vt:i4>
      </vt:variant>
    </vt:vector>
  </HeadingPairs>
  <TitlesOfParts>
    <vt:vector size="39" baseType="lpstr">
      <vt:lpstr>1. 1. - 30. 9. 2022</vt:lpstr>
      <vt:lpstr>1. 1. - 31. 10. 2022 (objava)</vt:lpstr>
      <vt:lpstr>1. 1. - 30. 11. 2022 </vt:lpstr>
      <vt:lpstr>1. 1. - 31. 12. 2022</vt:lpstr>
      <vt:lpstr>1. 1. - 28. 2. 2023</vt:lpstr>
      <vt:lpstr>1. 1. - 31. 12. 2022 (popr)</vt:lpstr>
      <vt:lpstr>1. 1. - 28. 2. 2023 (popr)</vt:lpstr>
      <vt:lpstr>1. 1. - 30. 4. 2023</vt:lpstr>
      <vt:lpstr>1. 1. - 31. 5. 2023</vt:lpstr>
      <vt:lpstr>1. 1. - 30. 6. 2023</vt:lpstr>
      <vt:lpstr>1. 1. - 31. 7. 2023</vt:lpstr>
      <vt:lpstr>1. 1. - 31. 8. 2023</vt:lpstr>
      <vt:lpstr>1. 1. - 30. 9. 2023</vt:lpstr>
      <vt:lpstr>1. 1. - 31. 10. 2023</vt:lpstr>
      <vt:lpstr>1. 1. - 30. 11. 2023</vt:lpstr>
      <vt:lpstr>1. 1. - 31. 12. 2023</vt:lpstr>
      <vt:lpstr>1. 1. - 31. 1. 2024</vt:lpstr>
      <vt:lpstr>1. 1. - 29. 2. 2024</vt:lpstr>
      <vt:lpstr>1. 1. - 31. 3. 2024</vt:lpstr>
      <vt:lpstr>1. 1. - 30. 4. 2024</vt:lpstr>
      <vt:lpstr>1. 1. - 30. 4. 2024_novo</vt:lpstr>
      <vt:lpstr>1. 1. - 31. 5. 2024</vt:lpstr>
      <vt:lpstr>1. 1. - 31. 7. 2024</vt:lpstr>
      <vt:lpstr>1. 1. - 31. 8. 2024</vt:lpstr>
      <vt:lpstr>1. 1. - 30. 9. 2024</vt:lpstr>
      <vt:lpstr>1. 1. - 31. 10. 2024</vt:lpstr>
      <vt:lpstr>1. 1. - 30. 11. 2024</vt:lpstr>
      <vt:lpstr>1. 1. - 31. 12. 2024</vt:lpstr>
      <vt:lpstr>1. 1. - 31. 1. 2025</vt:lpstr>
      <vt:lpstr>1. 1. - 28. 2. 2025</vt:lpstr>
      <vt:lpstr>1. 1. - 31. 3. 2025</vt:lpstr>
      <vt:lpstr>1. 1. - 31. 5. 2025</vt:lpstr>
      <vt:lpstr>1. 1. - 30. 6. 2025</vt:lpstr>
      <vt:lpstr>1. 1. - 31. 7. 2025</vt:lpstr>
      <vt:lpstr>1. 1. - 31. 8. 2025</vt:lpstr>
      <vt:lpstr>1. 1. - 30. 9. 2025</vt:lpstr>
      <vt:lpstr>1. 1. - 31. 10. 2025</vt:lpstr>
      <vt:lpstr>1. 1. - 30. 11. 2025</vt:lpstr>
      <vt:lpstr>1. 1. - 31. 12. 2025</vt:lpstr>
    </vt:vector>
  </TitlesOfParts>
  <Company>SODO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SODO</dc:creator>
  <cp:lastModifiedBy>Tina Vesenjak</cp:lastModifiedBy>
  <dcterms:created xsi:type="dcterms:W3CDTF">2022-06-27T12:21:56Z</dcterms:created>
  <dcterms:modified xsi:type="dcterms:W3CDTF">2026-01-13T10:56:42Z</dcterms:modified>
</cp:coreProperties>
</file>